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20115" windowHeight="7620" tabRatio="639"/>
  </bookViews>
  <sheets>
    <sheet name="Table1" sheetId="5" r:id="rId1"/>
    <sheet name="table2" sheetId="1" r:id="rId2"/>
    <sheet name="Table3" sheetId="8" r:id="rId3"/>
    <sheet name="table4" sheetId="9" r:id="rId4"/>
    <sheet name="table5" sheetId="10" r:id="rId5"/>
    <sheet name="Table6" sheetId="13" r:id="rId6"/>
    <sheet name="Table7" sheetId="15" r:id="rId7"/>
  </sheets>
  <externalReferences>
    <externalReference r:id="rId8"/>
  </externalReferences>
  <definedNames>
    <definedName name="aaa" localSheetId="0">#REF!</definedName>
    <definedName name="aaa" localSheetId="5">#REF!</definedName>
    <definedName name="aaa" localSheetId="6">#REF!</definedName>
    <definedName name="aaa">#REF!</definedName>
    <definedName name="cc" localSheetId="5">#REF!</definedName>
    <definedName name="cc" localSheetId="6">#REF!</definedName>
    <definedName name="cc">#REF!</definedName>
    <definedName name="ht" localSheetId="0">#REF!</definedName>
    <definedName name="ht" localSheetId="5">#REF!</definedName>
    <definedName name="ht" localSheetId="6">#REF!</definedName>
    <definedName name="ht">#REF!</definedName>
    <definedName name="Market" localSheetId="0">#REF!</definedName>
    <definedName name="Market" localSheetId="5">#REF!</definedName>
    <definedName name="Market" localSheetId="6">#REF!</definedName>
    <definedName name="Market">#REF!</definedName>
  </definedNames>
  <calcPr calcId="145621"/>
</workbook>
</file>

<file path=xl/calcChain.xml><?xml version="1.0" encoding="utf-8"?>
<calcChain xmlns="http://schemas.openxmlformats.org/spreadsheetml/2006/main">
  <c r="N27" i="9" l="1"/>
  <c r="N40" i="1"/>
  <c r="S7" i="1" s="1"/>
  <c r="P15" i="9" l="1"/>
  <c r="P16" i="9"/>
  <c r="P17" i="9"/>
  <c r="P18" i="9"/>
  <c r="P19" i="9"/>
  <c r="P20" i="9"/>
  <c r="P21" i="9"/>
  <c r="P22" i="9"/>
  <c r="P23" i="9"/>
  <c r="P24" i="9"/>
  <c r="P25" i="9"/>
  <c r="O15" i="9"/>
  <c r="O16" i="9"/>
  <c r="O17" i="9"/>
  <c r="O18" i="9"/>
  <c r="O19" i="9"/>
  <c r="O20" i="9"/>
  <c r="O21" i="9"/>
  <c r="O22" i="9"/>
  <c r="O23" i="9"/>
  <c r="O24" i="9"/>
  <c r="O25" i="9"/>
  <c r="Q7" i="8"/>
  <c r="R7" i="8"/>
  <c r="H54" i="5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7" i="1"/>
  <c r="C15" i="1" l="1"/>
  <c r="C18" i="1"/>
  <c r="C17" i="1"/>
  <c r="C36" i="1"/>
  <c r="C35" i="1"/>
  <c r="C34" i="1"/>
  <c r="C24" i="1"/>
  <c r="C23" i="1"/>
  <c r="C22" i="1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5" i="10"/>
  <c r="C24" i="10"/>
  <c r="C22" i="10"/>
  <c r="C21" i="10"/>
  <c r="C19" i="10"/>
  <c r="C17" i="10" l="1"/>
  <c r="C16" i="10"/>
  <c r="C15" i="10"/>
  <c r="C14" i="10"/>
  <c r="C13" i="10"/>
  <c r="C11" i="10"/>
  <c r="C10" i="10"/>
  <c r="C8" i="10"/>
  <c r="C7" i="10"/>
  <c r="O25" i="15" l="1"/>
  <c r="P25" i="15"/>
  <c r="P26" i="15"/>
  <c r="P27" i="15"/>
  <c r="P28" i="15"/>
  <c r="P29" i="15"/>
  <c r="P30" i="15"/>
  <c r="P31" i="15"/>
  <c r="P32" i="15"/>
  <c r="P33" i="15"/>
  <c r="P34" i="15"/>
  <c r="P16" i="15"/>
  <c r="P17" i="15"/>
  <c r="P18" i="15"/>
  <c r="P19" i="15"/>
  <c r="P20" i="15"/>
  <c r="P21" i="15"/>
  <c r="P22" i="15"/>
  <c r="P23" i="15"/>
  <c r="P24" i="15"/>
  <c r="P15" i="15"/>
  <c r="O16" i="15"/>
  <c r="O17" i="15"/>
  <c r="O18" i="15"/>
  <c r="O19" i="15"/>
  <c r="O20" i="15"/>
  <c r="O21" i="15"/>
  <c r="O22" i="15"/>
  <c r="O23" i="15"/>
  <c r="O24" i="15"/>
  <c r="O26" i="15"/>
  <c r="O27" i="15"/>
  <c r="O28" i="15"/>
  <c r="O29" i="15"/>
  <c r="O30" i="15"/>
  <c r="O31" i="15"/>
  <c r="O32" i="15"/>
  <c r="O33" i="15"/>
  <c r="O34" i="15"/>
  <c r="O15" i="15"/>
  <c r="N36" i="15"/>
  <c r="F36" i="15"/>
  <c r="G36" i="15"/>
  <c r="H36" i="15"/>
  <c r="I36" i="15"/>
  <c r="J36" i="15"/>
  <c r="K36" i="15"/>
  <c r="L36" i="15"/>
  <c r="M36" i="15"/>
  <c r="O36" i="15" s="1"/>
  <c r="E36" i="15"/>
  <c r="P12" i="15"/>
  <c r="O12" i="15"/>
  <c r="P11" i="15"/>
  <c r="O11" i="15"/>
  <c r="P10" i="15"/>
  <c r="O10" i="15"/>
  <c r="O8" i="15"/>
  <c r="G18" i="13"/>
  <c r="I18" i="13"/>
  <c r="R10" i="13"/>
  <c r="R15" i="13"/>
  <c r="Q8" i="13"/>
  <c r="R9" i="13"/>
  <c r="Q10" i="13"/>
  <c r="R12" i="13"/>
  <c r="R13" i="13"/>
  <c r="Q14" i="13"/>
  <c r="P18" i="13"/>
  <c r="Q11" i="13"/>
  <c r="Q15" i="13"/>
  <c r="O18" i="13"/>
  <c r="M18" i="13"/>
  <c r="L18" i="13"/>
  <c r="K18" i="13"/>
  <c r="J18" i="13"/>
  <c r="R16" i="13"/>
  <c r="Q16" i="13"/>
  <c r="Q13" i="13"/>
  <c r="Q12" i="13"/>
  <c r="R11" i="13"/>
  <c r="Q9" i="13"/>
  <c r="R8" i="13"/>
  <c r="P36" i="15" l="1"/>
  <c r="P9" i="15"/>
  <c r="P8" i="15"/>
  <c r="O9" i="15"/>
  <c r="H18" i="13"/>
  <c r="N18" i="13"/>
  <c r="R18" i="13" s="1"/>
  <c r="R14" i="13"/>
  <c r="Q18" i="13"/>
  <c r="R7" i="13"/>
  <c r="Q7" i="13"/>
  <c r="P8" i="10" l="1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7" i="10"/>
  <c r="G62" i="10"/>
  <c r="H62" i="10"/>
  <c r="I62" i="10"/>
  <c r="J62" i="10"/>
  <c r="K62" i="10"/>
  <c r="L62" i="10"/>
  <c r="M62" i="10"/>
  <c r="N62" i="10"/>
  <c r="F62" i="10"/>
  <c r="R8" i="8"/>
  <c r="R9" i="8"/>
  <c r="R10" i="8"/>
  <c r="R11" i="8"/>
  <c r="R12" i="8"/>
  <c r="R13" i="8"/>
  <c r="R14" i="8"/>
  <c r="R15" i="8"/>
  <c r="Q8" i="8"/>
  <c r="Q9" i="8"/>
  <c r="Q10" i="8"/>
  <c r="Q11" i="8"/>
  <c r="Q12" i="8"/>
  <c r="Q13" i="8"/>
  <c r="Q14" i="8"/>
  <c r="Q15" i="8"/>
  <c r="M27" i="9"/>
  <c r="F27" i="9"/>
  <c r="G27" i="9"/>
  <c r="H27" i="9"/>
  <c r="I27" i="9"/>
  <c r="J27" i="9"/>
  <c r="K27" i="9"/>
  <c r="L27" i="9"/>
  <c r="E27" i="9"/>
  <c r="P12" i="9"/>
  <c r="P11" i="9"/>
  <c r="P10" i="9"/>
  <c r="P9" i="9"/>
  <c r="O9" i="9"/>
  <c r="O10" i="9"/>
  <c r="O11" i="9"/>
  <c r="O12" i="9"/>
  <c r="P18" i="8"/>
  <c r="O18" i="8"/>
  <c r="N18" i="8"/>
  <c r="M18" i="8"/>
  <c r="L18" i="8"/>
  <c r="K18" i="8"/>
  <c r="J18" i="8"/>
  <c r="I18" i="8"/>
  <c r="H18" i="8"/>
  <c r="G18" i="8"/>
  <c r="G27" i="5"/>
  <c r="F27" i="5"/>
  <c r="H27" i="5" s="1"/>
  <c r="P62" i="10" l="1"/>
  <c r="O62" i="10"/>
  <c r="Q18" i="8"/>
  <c r="O27" i="9"/>
  <c r="P27" i="9"/>
  <c r="R18" i="8"/>
  <c r="G40" i="1"/>
  <c r="H40" i="1"/>
  <c r="I40" i="1"/>
  <c r="J40" i="1"/>
  <c r="K40" i="1"/>
  <c r="L40" i="1"/>
  <c r="P40" i="1" s="1"/>
  <c r="M40" i="1"/>
  <c r="F40" i="1"/>
  <c r="O40" i="1" l="1"/>
</calcChain>
</file>

<file path=xl/sharedStrings.xml><?xml version="1.0" encoding="utf-8"?>
<sst xmlns="http://schemas.openxmlformats.org/spreadsheetml/2006/main" count="421" uniqueCount="189">
  <si>
    <t>72-73</t>
  </si>
  <si>
    <t>Others</t>
  </si>
  <si>
    <t>HS Code</t>
  </si>
  <si>
    <t>Commodity</t>
  </si>
  <si>
    <t>Annual</t>
  </si>
  <si>
    <t>Quarter</t>
  </si>
  <si>
    <t>Mar</t>
  </si>
  <si>
    <t>Jun</t>
  </si>
  <si>
    <t>Sep</t>
  </si>
  <si>
    <t>Dec</t>
  </si>
  <si>
    <t>Month</t>
  </si>
  <si>
    <t>Feb</t>
  </si>
  <si>
    <t>Jan</t>
  </si>
  <si>
    <t>% Change</t>
  </si>
  <si>
    <t>Feb19 /Jan19</t>
  </si>
  <si>
    <t>Feb19 / Feb18</t>
  </si>
  <si>
    <t>Beverages, spirits and vinegar</t>
  </si>
  <si>
    <t>Fish, crustaceans and molluscs</t>
  </si>
  <si>
    <t>Mineral fuels, mineral oils and products</t>
  </si>
  <si>
    <t>Preparations of vegetables, fruit and nuts</t>
  </si>
  <si>
    <t>Vegetables</t>
  </si>
  <si>
    <t>Meat and edible offal</t>
  </si>
  <si>
    <t xml:space="preserve">Plastics and articles </t>
  </si>
  <si>
    <t>Electrical machinery and equipment</t>
  </si>
  <si>
    <t>Fruit and nuts</t>
  </si>
  <si>
    <t>Mechanical machinery and equipment</t>
  </si>
  <si>
    <t>Footwear</t>
  </si>
  <si>
    <t>Meat and fish preparation</t>
  </si>
  <si>
    <t>Iron and steel and articles</t>
  </si>
  <si>
    <t>Wood and articles of wood</t>
  </si>
  <si>
    <t>Miscellaneous edible preparations</t>
  </si>
  <si>
    <t>Vehicles, parts and accessories</t>
  </si>
  <si>
    <t>Apparel and clothing accessories</t>
  </si>
  <si>
    <t>Chemical products n.e.s.</t>
  </si>
  <si>
    <t>Furniture, furnishings and light fittings</t>
  </si>
  <si>
    <t>Cereals</t>
  </si>
  <si>
    <t>01-98</t>
  </si>
  <si>
    <t>All merchandise exports</t>
  </si>
  <si>
    <t xml:space="preserve"> Exports are valued fob (free on board – the value of goods at Samoa ports before export) and include re-exports. All values are in Samoan tala.</t>
  </si>
  <si>
    <t>Figures are calculated on rounded data</t>
  </si>
  <si>
    <t>Symbols</t>
  </si>
  <si>
    <t>Source</t>
  </si>
  <si>
    <t xml:space="preserve"> Samoa Bureau of Statistics</t>
  </si>
  <si>
    <t>Data source: Ministry for Revenue and establishment surveys</t>
  </si>
  <si>
    <t xml:space="preserve">Table 1:  </t>
  </si>
  <si>
    <t>Overseas Merchandise Trade</t>
  </si>
  <si>
    <t>Period</t>
  </si>
  <si>
    <t>Exports</t>
  </si>
  <si>
    <t>Imports</t>
  </si>
  <si>
    <t xml:space="preserve">Trade Balance </t>
  </si>
  <si>
    <t>2011</t>
  </si>
  <si>
    <t>2012</t>
  </si>
  <si>
    <t>2013</t>
  </si>
  <si>
    <t>2014</t>
  </si>
  <si>
    <t>2015</t>
  </si>
  <si>
    <t>2016</t>
  </si>
  <si>
    <t xml:space="preserve">2017 </t>
  </si>
  <si>
    <t>2018 (P)</t>
  </si>
  <si>
    <t>March</t>
  </si>
  <si>
    <t>June</t>
  </si>
  <si>
    <t>September</t>
  </si>
  <si>
    <t>December</t>
  </si>
  <si>
    <t>December (P)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</si>
  <si>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</si>
  <si>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</si>
  <si>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</si>
  <si>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</si>
  <si>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</si>
  <si>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</si>
  <si>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</si>
  <si>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</si>
  <si>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</si>
  <si>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</si>
  <si>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</si>
  <si>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</si>
  <si>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August</t>
  </si>
  <si>
    <t>October</t>
  </si>
  <si>
    <t>November</t>
  </si>
  <si>
    <t>January</t>
  </si>
  <si>
    <t>February (P)</t>
  </si>
  <si>
    <t>Exports are valued fob (free on board – the value of goods at Samoa ports before export, in Samoan tala) and include re-exports, while imports are valued cif (cost, including insurance and freight to Samoa, in Samoan tala). All values are in Samoan tala.</t>
  </si>
  <si>
    <t>P : Provisional figures</t>
  </si>
  <si>
    <t>Source:</t>
  </si>
  <si>
    <t>Samoa Bureau of Statistics</t>
  </si>
  <si>
    <t xml:space="preserve"> Increased in exports for March 2014 was due to the export of Ingition wiring sets and Talofa Cruise Ship</t>
  </si>
  <si>
    <t>Source:     Samoa Bureau of Statistics</t>
  </si>
  <si>
    <t>Data source: Samoa Customs Service and PPS establisment survey</t>
  </si>
  <si>
    <t xml:space="preserve">Notes: </t>
  </si>
  <si>
    <t>HS – Samoa Customs Tariff  (HS2012 applies to June 2012 and later data. HS2007 is used for earlier data.)</t>
  </si>
  <si>
    <t>Re-exports of fuel for Airlines and shipping vessels has only become available from January 2010</t>
  </si>
  <si>
    <t xml:space="preserve">                           Totals may be slightly different due to roundings</t>
  </si>
  <si>
    <t>Food &amp; Live Animal</t>
  </si>
  <si>
    <t>Crude Materials, Inedible, Except Fuels</t>
  </si>
  <si>
    <t>Machinery &amp; Transport Equipment</t>
  </si>
  <si>
    <t>2018(P)</t>
  </si>
  <si>
    <t>SITC: Standard International Trade Classification</t>
  </si>
  <si>
    <t xml:space="preserve">Note: </t>
  </si>
  <si>
    <t xml:space="preserve">* Include re-exports of fuel for Airlines and Shipping vessels </t>
  </si>
  <si>
    <t xml:space="preserve"> Re-exports of fuel for Airlines and shipping vessels has only become available from January 2010</t>
  </si>
  <si>
    <t xml:space="preserve"> Totals may be slightly different due to roundings.</t>
  </si>
  <si>
    <t>Revised figures</t>
  </si>
  <si>
    <t>"0" -  insigninficant value</t>
  </si>
  <si>
    <t>"-" - nil</t>
  </si>
  <si>
    <t>Exports by Region, by main Countries of Destination</t>
  </si>
  <si>
    <t>Destination</t>
  </si>
  <si>
    <t>Percentage Change</t>
  </si>
  <si>
    <t>Dec(P)</t>
  </si>
  <si>
    <t>Jan (P)</t>
  </si>
  <si>
    <t>Region</t>
  </si>
  <si>
    <t>Africa</t>
  </si>
  <si>
    <t>America</t>
  </si>
  <si>
    <t>Asia</t>
  </si>
  <si>
    <t>Europe</t>
  </si>
  <si>
    <t>Oceania</t>
  </si>
  <si>
    <t>Other</t>
  </si>
  <si>
    <t>New Zealand</t>
  </si>
  <si>
    <t>Australia</t>
  </si>
  <si>
    <t>American Samoa</t>
  </si>
  <si>
    <t>Fiji</t>
  </si>
  <si>
    <t>Tokelau</t>
  </si>
  <si>
    <t>China</t>
  </si>
  <si>
    <t>Taiwan</t>
  </si>
  <si>
    <t>Japan</t>
  </si>
  <si>
    <t>Singapore</t>
  </si>
  <si>
    <t>USA</t>
  </si>
  <si>
    <t>Other countries</t>
  </si>
  <si>
    <t>SITC Section</t>
  </si>
  <si>
    <t>% change</t>
  </si>
  <si>
    <t>Feb19/Jan19</t>
  </si>
  <si>
    <t>Feb19/Feb18</t>
  </si>
  <si>
    <t>Feb(P)</t>
  </si>
  <si>
    <t>Beverages &amp; Tobacco</t>
  </si>
  <si>
    <t xml:space="preserve">Mineral fuels, Lubricants &amp; Related Materials                  </t>
  </si>
  <si>
    <t>Animal &amp; Vegetable Oils, Fats &amp; Waxes</t>
  </si>
  <si>
    <t>Chemicals &amp; Related Products</t>
  </si>
  <si>
    <t>Manufactured Goods Classified Chiefly by Material</t>
  </si>
  <si>
    <t>Miscellaneous Manufactured Goods &amp; Articles</t>
  </si>
  <si>
    <t>Commodities &amp; Transactions Not Classified Elsewhere In The SITC</t>
  </si>
  <si>
    <t>Top Countries</t>
  </si>
  <si>
    <t>Feb (P)</t>
  </si>
  <si>
    <t>Feb19 / Jan19</t>
  </si>
  <si>
    <t>Meat and edible meat offal</t>
  </si>
  <si>
    <t>Iron or steel articles</t>
  </si>
  <si>
    <t>Iron and steel</t>
  </si>
  <si>
    <t>Pharmaceutical products</t>
  </si>
  <si>
    <t>Ceramic products</t>
  </si>
  <si>
    <t>Cotton</t>
  </si>
  <si>
    <t>All merchandise imports</t>
  </si>
  <si>
    <t>Imports are valued cif (cost, including insurance and freight to Samoa, in Samoan tala). All values are in Samoan tala.</t>
  </si>
  <si>
    <t>Table 5:</t>
  </si>
  <si>
    <t>Imports (value) by major items, SITC(3)</t>
  </si>
  <si>
    <t>United States of America</t>
  </si>
  <si>
    <t>China, Peoples Republic of</t>
  </si>
  <si>
    <t>Hong Kong</t>
  </si>
  <si>
    <t>Indonesia</t>
  </si>
  <si>
    <t>Malaysia</t>
  </si>
  <si>
    <t>Philippines</t>
  </si>
  <si>
    <t>Thailand</t>
  </si>
  <si>
    <t>India</t>
  </si>
  <si>
    <t>Korea Democratic People's</t>
  </si>
  <si>
    <t>Korea Republic of</t>
  </si>
  <si>
    <t>Papua New Guinea</t>
  </si>
  <si>
    <t>Tonga</t>
  </si>
  <si>
    <t>Taiwan, Province of China</t>
  </si>
  <si>
    <t>Viet Nam</t>
  </si>
  <si>
    <t xml:space="preserve">Table 7: </t>
  </si>
  <si>
    <t>Imports by Region, by main Countries of Exports</t>
  </si>
  <si>
    <t>…</t>
  </si>
  <si>
    <t>no code available</t>
  </si>
  <si>
    <t xml:space="preserve">0 </t>
  </si>
  <si>
    <t>Provisional figures</t>
  </si>
  <si>
    <t xml:space="preserve">P </t>
  </si>
  <si>
    <t xml:space="preserve">P  </t>
  </si>
  <si>
    <t xml:space="preserve">… </t>
  </si>
  <si>
    <t xml:space="preserve">Table 4: </t>
  </si>
  <si>
    <t xml:space="preserve">Table 6: </t>
  </si>
  <si>
    <t xml:space="preserve">Korea Republic </t>
  </si>
  <si>
    <t xml:space="preserve">Cocoa </t>
  </si>
  <si>
    <t xml:space="preserve">Tobacco </t>
  </si>
  <si>
    <t>Sugar</t>
  </si>
  <si>
    <t>Exports by main Commodities</t>
  </si>
  <si>
    <t>Imports by main Commodities</t>
  </si>
  <si>
    <t>Table 2:</t>
  </si>
  <si>
    <r>
      <t xml:space="preserve">Values (000 tala) </t>
    </r>
    <r>
      <rPr>
        <b/>
        <vertAlign val="superscript"/>
        <sz val="11"/>
        <rFont val="Arial"/>
        <family val="2"/>
      </rPr>
      <t>(1)(2)</t>
    </r>
  </si>
  <si>
    <r>
      <t>Values (000 tala)</t>
    </r>
    <r>
      <rPr>
        <b/>
        <vertAlign val="superscript"/>
        <sz val="11"/>
        <color theme="1"/>
        <rFont val="Arial"/>
        <family val="2"/>
      </rPr>
      <t xml:space="preserve"> (1)(2)</t>
    </r>
  </si>
  <si>
    <t>Insignifigant/nil value</t>
  </si>
  <si>
    <r>
      <t>Table 3: Exports (value) by major items, SITC</t>
    </r>
    <r>
      <rPr>
        <b/>
        <vertAlign val="superscript"/>
        <sz val="12"/>
        <rFont val="Arial"/>
        <family val="2"/>
      </rPr>
      <t>(3)</t>
    </r>
  </si>
  <si>
    <r>
      <t>Values (000 tala)</t>
    </r>
    <r>
      <rPr>
        <b/>
        <vertAlign val="superscript"/>
        <sz val="11"/>
        <rFont val="Arial"/>
        <family val="2"/>
      </rPr>
      <t>(1)(2)</t>
    </r>
  </si>
  <si>
    <r>
      <t>Values (in '000 Tala)</t>
    </r>
    <r>
      <rPr>
        <b/>
        <vertAlign val="superscript"/>
        <sz val="11"/>
        <rFont val="Arial"/>
        <family val="2"/>
      </rPr>
      <t>(1)(2)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</si>
</sst>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[Red]\-&quot;$&quot;#,##0"/>
    <numFmt numFmtId="166" formatCode="_-* #,##0.00_-;\-* #,##0.00_-;_-* &quot;-&quot;??_-;_-@_-"/>
    <numFmt numFmtId="167" formatCode="_-* #,##0_-;\-* #,##0_-;_-* &quot;-&quot;??_-;_-@_-"/>
    <numFmt numFmtId="168" formatCode="#,##0_ ;\-#,##0\ "/>
    <numFmt numFmtId="169" formatCode="#,##0.0"/>
    <numFmt numFmtId="170" formatCode="#,##0.0_);\(#,##0.0\)"/>
    <numFmt numFmtId="171" formatCode="#,##0_ ;[Red]\-#,##0\ "/>
    <numFmt numFmtId="172" formatCode="_(* #,##0.0_);_(* \(#,##0.0\);_(* &quot;-&quot;??_);_(@_)"/>
    <numFmt numFmtId="173" formatCode="0.0000"/>
    <numFmt numFmtId="174" formatCode="0_);\(0\)"/>
    <numFmt numFmtId="175" formatCode="0_ ;\-0\ "/>
    <numFmt numFmtId="176" formatCode="#,##0.0;\-#,##0.0"/>
    <numFmt numFmtId="177" formatCode="&quot;$&quot;#,##0.00;[Red]\-&quot;$&quot;#,##0.0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name val="Cambria"/>
      <family val="1"/>
      <scheme val="major"/>
    </font>
    <font>
      <sz val="8"/>
      <color rgb="FFC00000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indexed="8"/>
      <name val="Cambria"/>
      <family val="1"/>
      <scheme val="major"/>
    </font>
    <font>
      <b/>
      <i/>
      <u/>
      <sz val="8"/>
      <name val="Cambria"/>
      <family val="1"/>
      <scheme val="major"/>
    </font>
    <font>
      <sz val="7"/>
      <name val="Cambria"/>
      <family val="1"/>
      <scheme val="major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27">
    <xf numFmtId="0" fontId="0" fillId="0" borderId="0"/>
    <xf numFmtId="37" fontId="5" fillId="0" borderId="0"/>
    <xf numFmtId="166" fontId="6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0" applyNumberFormat="0" applyAlignment="0" applyProtection="0"/>
    <xf numFmtId="0" fontId="13" fillId="21" borderId="10" applyNumberFormat="0" applyAlignment="0" applyProtection="0"/>
    <xf numFmtId="0" fontId="14" fillId="22" borderId="11" applyNumberFormat="0" applyAlignment="0" applyProtection="0"/>
    <xf numFmtId="0" fontId="14" fillId="22" borderId="11" applyNumberFormat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10" applyNumberFormat="0" applyAlignment="0" applyProtection="0"/>
    <xf numFmtId="0" fontId="21" fillId="8" borderId="10" applyNumberFormat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24" borderId="16" applyNumberFormat="0" applyFont="0" applyAlignment="0" applyProtection="0"/>
    <xf numFmtId="0" fontId="7" fillId="24" borderId="16" applyNumberFormat="0" applyFont="0" applyAlignment="0" applyProtection="0"/>
    <xf numFmtId="0" fontId="24" fillId="21" borderId="17" applyNumberFormat="0" applyAlignment="0" applyProtection="0"/>
    <xf numFmtId="0" fontId="24" fillId="21" borderId="17" applyNumberForma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>
      <alignment horizontal="center"/>
    </xf>
    <xf numFmtId="2" fontId="6" fillId="0" borderId="0">
      <alignment horizontal="center"/>
    </xf>
    <xf numFmtId="2" fontId="6" fillId="0" borderId="0">
      <alignment horizontal="center"/>
    </xf>
    <xf numFmtId="2" fontId="6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" fillId="0" borderId="0"/>
    <xf numFmtId="37" fontId="5" fillId="0" borderId="0"/>
    <xf numFmtId="3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9" fillId="2" borderId="0" xfId="0" applyFont="1" applyFill="1"/>
    <xf numFmtId="0" fontId="29" fillId="0" borderId="0" xfId="0" applyFont="1"/>
    <xf numFmtId="0" fontId="28" fillId="2" borderId="0" xfId="24" applyFont="1" applyFill="1"/>
    <xf numFmtId="3" fontId="28" fillId="2" borderId="0" xfId="24" applyNumberFormat="1" applyFont="1" applyFill="1"/>
    <xf numFmtId="0" fontId="28" fillId="2" borderId="0" xfId="24" applyFont="1" applyFill="1" applyAlignment="1">
      <alignment horizontal="left"/>
    </xf>
    <xf numFmtId="37" fontId="30" fillId="2" borderId="0" xfId="1" applyFont="1" applyFill="1" applyBorder="1"/>
    <xf numFmtId="37" fontId="30" fillId="2" borderId="0" xfId="1" applyFont="1" applyFill="1"/>
    <xf numFmtId="37" fontId="30" fillId="2" borderId="0" xfId="1" applyFont="1" applyFill="1" applyAlignment="1">
      <alignment horizontal="right"/>
    </xf>
    <xf numFmtId="37" fontId="30" fillId="2" borderId="0" xfId="1" applyNumberFormat="1" applyFont="1" applyFill="1" applyAlignment="1">
      <alignment horizontal="center"/>
    </xf>
    <xf numFmtId="37" fontId="31" fillId="2" borderId="0" xfId="1" applyFont="1" applyFill="1"/>
    <xf numFmtId="176" fontId="31" fillId="2" borderId="0" xfId="1" applyNumberFormat="1" applyFont="1" applyFill="1"/>
    <xf numFmtId="0" fontId="30" fillId="2" borderId="0" xfId="3" applyFont="1" applyFill="1"/>
    <xf numFmtId="0" fontId="30" fillId="2" borderId="0" xfId="3" applyFont="1" applyFill="1" applyBorder="1"/>
    <xf numFmtId="168" fontId="32" fillId="2" borderId="0" xfId="3" applyNumberFormat="1" applyFont="1" applyFill="1" applyBorder="1"/>
    <xf numFmtId="3" fontId="33" fillId="2" borderId="0" xfId="5" applyNumberFormat="1" applyFont="1" applyFill="1" applyBorder="1"/>
    <xf numFmtId="3" fontId="30" fillId="2" borderId="0" xfId="3" applyNumberFormat="1" applyFont="1" applyFill="1" applyBorder="1"/>
    <xf numFmtId="0" fontId="34" fillId="2" borderId="0" xfId="3" applyFont="1" applyFill="1" applyBorder="1" applyAlignment="1">
      <alignment horizontal="left"/>
    </xf>
    <xf numFmtId="37" fontId="30" fillId="2" borderId="0" xfId="3" applyNumberFormat="1" applyFont="1" applyFill="1" applyBorder="1"/>
    <xf numFmtId="0" fontId="35" fillId="2" borderId="0" xfId="3" applyFont="1" applyFill="1" applyBorder="1"/>
    <xf numFmtId="3" fontId="35" fillId="2" borderId="0" xfId="3" applyNumberFormat="1" applyFont="1" applyFill="1" applyBorder="1"/>
    <xf numFmtId="0" fontId="35" fillId="2" borderId="0" xfId="3" applyFont="1" applyFill="1"/>
    <xf numFmtId="3" fontId="35" fillId="2" borderId="0" xfId="3" applyNumberFormat="1" applyFont="1" applyFill="1"/>
    <xf numFmtId="37" fontId="30" fillId="2" borderId="0" xfId="1" applyFont="1" applyFill="1" applyBorder="1" applyAlignment="1">
      <alignment horizontal="right"/>
    </xf>
    <xf numFmtId="3" fontId="30" fillId="2" borderId="0" xfId="1" applyNumberFormat="1" applyFont="1" applyFill="1"/>
    <xf numFmtId="176" fontId="30" fillId="2" borderId="0" xfId="1" applyNumberFormat="1" applyFont="1" applyFill="1"/>
    <xf numFmtId="37" fontId="30" fillId="2" borderId="3" xfId="1" applyFont="1" applyFill="1" applyBorder="1"/>
    <xf numFmtId="3" fontId="30" fillId="2" borderId="0" xfId="1" applyNumberFormat="1" applyFont="1" applyFill="1" applyAlignment="1">
      <alignment horizontal="center"/>
    </xf>
    <xf numFmtId="0" fontId="0" fillId="2" borderId="0" xfId="0" applyFill="1"/>
    <xf numFmtId="37" fontId="28" fillId="2" borderId="0" xfId="79" applyFont="1" applyFill="1" applyAlignment="1">
      <alignment horizontal="center"/>
    </xf>
    <xf numFmtId="0" fontId="28" fillId="2" borderId="0" xfId="24" applyFont="1" applyFill="1" applyAlignment="1">
      <alignment vertical="top"/>
    </xf>
    <xf numFmtId="0" fontId="28" fillId="2" borderId="0" xfId="24" applyFont="1" applyFill="1" applyAlignment="1">
      <alignment vertical="top" wrapText="1"/>
    </xf>
    <xf numFmtId="177" fontId="29" fillId="2" borderId="0" xfId="0" applyNumberFormat="1" applyFont="1" applyFill="1"/>
    <xf numFmtId="0" fontId="28" fillId="2" borderId="0" xfId="24" quotePrefix="1" applyFont="1" applyFill="1"/>
    <xf numFmtId="8" fontId="29" fillId="2" borderId="0" xfId="0" applyNumberFormat="1" applyFont="1" applyFill="1"/>
    <xf numFmtId="3" fontId="0" fillId="2" borderId="0" xfId="0" applyNumberFormat="1" applyFill="1"/>
    <xf numFmtId="3" fontId="4" fillId="2" borderId="0" xfId="0" applyNumberFormat="1" applyFont="1" applyFill="1"/>
    <xf numFmtId="1" fontId="2" fillId="2" borderId="0" xfId="0" applyNumberFormat="1" applyFont="1" applyFill="1"/>
    <xf numFmtId="37" fontId="37" fillId="2" borderId="0" xfId="1" applyNumberFormat="1" applyFont="1" applyFill="1" applyBorder="1" applyAlignment="1" applyProtection="1">
      <alignment horizontal="left"/>
    </xf>
    <xf numFmtId="37" fontId="38" fillId="2" borderId="0" xfId="1" applyFont="1" applyFill="1" applyBorder="1"/>
    <xf numFmtId="37" fontId="6" fillId="2" borderId="0" xfId="1" applyFont="1" applyFill="1"/>
    <xf numFmtId="37" fontId="39" fillId="2" borderId="0" xfId="1" applyNumberFormat="1" applyFont="1" applyFill="1" applyBorder="1" applyAlignment="1" applyProtection="1"/>
    <xf numFmtId="37" fontId="37" fillId="2" borderId="0" xfId="1" applyNumberFormat="1" applyFont="1" applyFill="1" applyBorder="1" applyAlignment="1" applyProtection="1"/>
    <xf numFmtId="0" fontId="41" fillId="2" borderId="20" xfId="24" applyFont="1" applyFill="1" applyBorder="1" applyAlignment="1">
      <alignment horizontal="center" vertical="center" wrapText="1"/>
    </xf>
    <xf numFmtId="0" fontId="41" fillId="2" borderId="1" xfId="24" applyFont="1" applyFill="1" applyBorder="1" applyAlignment="1">
      <alignment horizontal="center" vertical="center" wrapText="1"/>
    </xf>
    <xf numFmtId="37" fontId="43" fillId="2" borderId="0" xfId="1" applyFont="1" applyFill="1" applyBorder="1" applyAlignment="1">
      <alignment horizontal="center"/>
    </xf>
    <xf numFmtId="3" fontId="43" fillId="2" borderId="2" xfId="1" applyNumberFormat="1" applyFont="1" applyFill="1" applyBorder="1" applyAlignment="1">
      <alignment horizontal="center"/>
    </xf>
    <xf numFmtId="37" fontId="43" fillId="2" borderId="3" xfId="1" applyFont="1" applyFill="1" applyBorder="1" applyAlignment="1">
      <alignment horizontal="center"/>
    </xf>
    <xf numFmtId="37" fontId="43" fillId="2" borderId="4" xfId="1" applyFont="1" applyFill="1" applyBorder="1" applyAlignment="1">
      <alignment horizontal="center"/>
    </xf>
    <xf numFmtId="37" fontId="43" fillId="2" borderId="5" xfId="1" applyFont="1" applyFill="1" applyBorder="1" applyAlignment="1">
      <alignment horizontal="center"/>
    </xf>
    <xf numFmtId="3" fontId="43" fillId="2" borderId="6" xfId="1" applyNumberFormat="1" applyFont="1" applyFill="1" applyBorder="1" applyAlignment="1">
      <alignment horizontal="center"/>
    </xf>
    <xf numFmtId="37" fontId="43" fillId="2" borderId="2" xfId="1" quotePrefix="1" applyNumberFormat="1" applyFont="1" applyFill="1" applyBorder="1" applyAlignment="1" applyProtection="1"/>
    <xf numFmtId="37" fontId="43" fillId="2" borderId="0" xfId="1" quotePrefix="1" applyNumberFormat="1" applyFont="1" applyFill="1" applyBorder="1" applyAlignment="1" applyProtection="1">
      <alignment horizontal="center"/>
    </xf>
    <xf numFmtId="3" fontId="43" fillId="2" borderId="2" xfId="1" quotePrefix="1" applyNumberFormat="1" applyFont="1" applyFill="1" applyBorder="1" applyAlignment="1" applyProtection="1">
      <alignment horizontal="center"/>
    </xf>
    <xf numFmtId="175" fontId="42" fillId="2" borderId="3" xfId="1" applyNumberFormat="1" applyFont="1" applyFill="1" applyBorder="1"/>
    <xf numFmtId="175" fontId="42" fillId="2" borderId="0" xfId="1" applyNumberFormat="1" applyFont="1" applyFill="1" applyBorder="1"/>
    <xf numFmtId="37" fontId="43" fillId="2" borderId="3" xfId="1" applyFont="1" applyFill="1" applyBorder="1"/>
    <xf numFmtId="37" fontId="43" fillId="2" borderId="0" xfId="1" applyFont="1" applyFill="1" applyBorder="1"/>
    <xf numFmtId="175" fontId="42" fillId="2" borderId="3" xfId="236" quotePrefix="1" applyNumberFormat="1" applyFont="1" applyFill="1" applyBorder="1" applyAlignment="1">
      <alignment horizontal="center" vertical="top"/>
    </xf>
    <xf numFmtId="175" fontId="42" fillId="2" borderId="0" xfId="236" quotePrefix="1" applyNumberFormat="1" applyFont="1" applyFill="1" applyBorder="1" applyAlignment="1">
      <alignment horizontal="center" vertical="top"/>
    </xf>
    <xf numFmtId="37" fontId="44" fillId="2" borderId="0" xfId="1" applyFont="1" applyFill="1" applyBorder="1"/>
    <xf numFmtId="37" fontId="43" fillId="2" borderId="2" xfId="1" applyFont="1" applyFill="1" applyBorder="1"/>
    <xf numFmtId="0" fontId="43" fillId="2" borderId="0" xfId="1" applyNumberFormat="1" applyFont="1" applyFill="1" applyBorder="1"/>
    <xf numFmtId="3" fontId="43" fillId="2" borderId="3" xfId="1" applyNumberFormat="1" applyFont="1" applyFill="1" applyBorder="1" applyAlignment="1">
      <alignment horizontal="center"/>
    </xf>
    <xf numFmtId="3" fontId="43" fillId="2" borderId="0" xfId="1" applyNumberFormat="1" applyFont="1" applyFill="1" applyBorder="1" applyAlignment="1">
      <alignment horizontal="center"/>
    </xf>
    <xf numFmtId="0" fontId="42" fillId="2" borderId="3" xfId="236" quotePrefix="1" applyNumberFormat="1" applyFont="1" applyFill="1" applyBorder="1" applyAlignment="1">
      <alignment horizontal="center" vertical="top"/>
    </xf>
    <xf numFmtId="0" fontId="42" fillId="2" borderId="0" xfId="236" quotePrefix="1" applyNumberFormat="1" applyFont="1" applyFill="1" applyBorder="1" applyAlignment="1">
      <alignment horizontal="center" vertical="top"/>
    </xf>
    <xf numFmtId="0" fontId="44" fillId="2" borderId="0" xfId="1" applyNumberFormat="1" applyFont="1" applyFill="1" applyBorder="1"/>
    <xf numFmtId="0" fontId="43" fillId="2" borderId="2" xfId="1" applyNumberFormat="1" applyFont="1" applyFill="1" applyBorder="1"/>
    <xf numFmtId="175" fontId="42" fillId="2" borderId="4" xfId="236" quotePrefix="1" applyNumberFormat="1" applyFont="1" applyFill="1" applyBorder="1" applyAlignment="1">
      <alignment horizontal="center"/>
    </xf>
    <xf numFmtId="175" fontId="42" fillId="2" borderId="5" xfId="236" quotePrefix="1" applyNumberFormat="1" applyFont="1" applyFill="1" applyBorder="1" applyAlignment="1">
      <alignment horizontal="center"/>
    </xf>
    <xf numFmtId="0" fontId="43" fillId="2" borderId="5" xfId="1" applyNumberFormat="1" applyFont="1" applyFill="1" applyBorder="1"/>
    <xf numFmtId="3" fontId="43" fillId="2" borderId="4" xfId="1" applyNumberFormat="1" applyFont="1" applyFill="1" applyBorder="1" applyAlignment="1">
      <alignment horizontal="center"/>
    </xf>
    <xf numFmtId="3" fontId="43" fillId="2" borderId="5" xfId="1" applyNumberFormat="1" applyFont="1" applyFill="1" applyBorder="1" applyAlignment="1">
      <alignment horizontal="center"/>
    </xf>
    <xf numFmtId="1" fontId="43" fillId="2" borderId="19" xfId="4" applyNumberFormat="1" applyFont="1" applyFill="1" applyBorder="1" applyAlignment="1">
      <alignment horizontal="left" vertical="top" wrapText="1"/>
    </xf>
    <xf numFmtId="1" fontId="43" fillId="2" borderId="0" xfId="4" applyNumberFormat="1" applyFont="1" applyFill="1" applyBorder="1" applyAlignment="1">
      <alignment horizontal="left" vertical="top" wrapText="1"/>
    </xf>
    <xf numFmtId="1" fontId="43" fillId="2" borderId="0" xfId="4" applyNumberFormat="1" applyFont="1" applyFill="1" applyBorder="1" applyAlignment="1">
      <alignment horizontal="left" wrapText="1"/>
    </xf>
    <xf numFmtId="0" fontId="43" fillId="2" borderId="0" xfId="3" applyFont="1" applyFill="1"/>
    <xf numFmtId="168" fontId="45" fillId="2" borderId="0" xfId="3" applyNumberFormat="1" applyFont="1" applyFill="1" applyBorder="1"/>
    <xf numFmtId="3" fontId="46" fillId="2" borderId="0" xfId="5" applyNumberFormat="1" applyFont="1" applyFill="1" applyBorder="1"/>
    <xf numFmtId="3" fontId="43" fillId="2" borderId="0" xfId="3" applyNumberFormat="1" applyFont="1" applyFill="1" applyBorder="1"/>
    <xf numFmtId="0" fontId="43" fillId="2" borderId="0" xfId="3" applyFont="1" applyFill="1" applyAlignment="1"/>
    <xf numFmtId="0" fontId="6" fillId="2" borderId="0" xfId="3" applyFont="1" applyFill="1" applyBorder="1"/>
    <xf numFmtId="0" fontId="42" fillId="2" borderId="0" xfId="3" applyFont="1" applyFill="1"/>
    <xf numFmtId="0" fontId="6" fillId="2" borderId="0" xfId="3" applyFont="1" applyFill="1"/>
    <xf numFmtId="168" fontId="47" fillId="2" borderId="0" xfId="3" applyNumberFormat="1" applyFont="1" applyFill="1" applyBorder="1"/>
    <xf numFmtId="3" fontId="48" fillId="2" borderId="0" xfId="5" applyNumberFormat="1" applyFont="1" applyFill="1" applyBorder="1"/>
    <xf numFmtId="3" fontId="6" fillId="2" borderId="0" xfId="3" applyNumberFormat="1" applyFont="1" applyFill="1" applyBorder="1"/>
    <xf numFmtId="1" fontId="43" fillId="2" borderId="19" xfId="4" applyNumberFormat="1" applyFont="1" applyFill="1" applyBorder="1" applyAlignment="1">
      <alignment horizontal="left" wrapText="1"/>
    </xf>
    <xf numFmtId="0" fontId="50" fillId="2" borderId="0" xfId="0" applyFont="1" applyFill="1"/>
    <xf numFmtId="0" fontId="50" fillId="2" borderId="0" xfId="0" applyFont="1" applyFill="1" applyAlignment="1">
      <alignment horizontal="center"/>
    </xf>
    <xf numFmtId="0" fontId="51" fillId="2" borderId="0" xfId="0" applyFont="1" applyFill="1"/>
    <xf numFmtId="8" fontId="50" fillId="2" borderId="0" xfId="0" applyNumberFormat="1" applyFont="1" applyFill="1"/>
    <xf numFmtId="0" fontId="53" fillId="2" borderId="1" xfId="0" applyFont="1" applyFill="1" applyBorder="1"/>
    <xf numFmtId="0" fontId="53" fillId="2" borderId="1" xfId="0" applyFont="1" applyFill="1" applyBorder="1" applyAlignment="1">
      <alignment horizontal="center"/>
    </xf>
    <xf numFmtId="3" fontId="45" fillId="2" borderId="3" xfId="0" applyNumberFormat="1" applyFont="1" applyFill="1" applyBorder="1" applyAlignment="1">
      <alignment horizontal="right"/>
    </xf>
    <xf numFmtId="3" fontId="45" fillId="2" borderId="2" xfId="0" applyNumberFormat="1" applyFont="1" applyFill="1" applyBorder="1" applyAlignment="1">
      <alignment horizontal="right"/>
    </xf>
    <xf numFmtId="3" fontId="45" fillId="2" borderId="7" xfId="0" applyNumberFormat="1" applyFont="1" applyFill="1" applyBorder="1" applyAlignment="1">
      <alignment horizontal="right"/>
    </xf>
    <xf numFmtId="3" fontId="45" fillId="2" borderId="9" xfId="0" applyNumberFormat="1" applyFont="1" applyFill="1" applyBorder="1" applyAlignment="1">
      <alignment horizontal="right"/>
    </xf>
    <xf numFmtId="3" fontId="45" fillId="2" borderId="8" xfId="0" applyNumberFormat="1" applyFont="1" applyFill="1" applyBorder="1" applyAlignment="1">
      <alignment horizontal="right"/>
    </xf>
    <xf numFmtId="164" fontId="45" fillId="2" borderId="23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164" fontId="45" fillId="2" borderId="25" xfId="0" applyNumberFormat="1" applyFont="1" applyFill="1" applyBorder="1" applyAlignment="1">
      <alignment horizontal="right"/>
    </xf>
    <xf numFmtId="3" fontId="54" fillId="2" borderId="4" xfId="0" applyNumberFormat="1" applyFont="1" applyFill="1" applyBorder="1" applyAlignment="1">
      <alignment horizontal="right"/>
    </xf>
    <xf numFmtId="3" fontId="54" fillId="2" borderId="6" xfId="0" applyNumberFormat="1" applyFont="1" applyFill="1" applyBorder="1" applyAlignment="1">
      <alignment horizontal="right"/>
    </xf>
    <xf numFmtId="3" fontId="54" fillId="2" borderId="5" xfId="0" applyNumberFormat="1" applyFont="1" applyFill="1" applyBorder="1" applyAlignment="1">
      <alignment horizontal="right"/>
    </xf>
    <xf numFmtId="164" fontId="54" fillId="2" borderId="24" xfId="0" applyNumberFormat="1" applyFont="1" applyFill="1" applyBorder="1" applyAlignment="1">
      <alignment horizontal="right"/>
    </xf>
    <xf numFmtId="0" fontId="55" fillId="2" borderId="0" xfId="0" applyFont="1" applyFill="1" applyAlignment="1">
      <alignment horizontal="left"/>
    </xf>
    <xf numFmtId="1" fontId="7" fillId="2" borderId="19" xfId="4" applyNumberFormat="1" applyFont="1" applyFill="1" applyBorder="1" applyAlignment="1"/>
    <xf numFmtId="0" fontId="55" fillId="2" borderId="0" xfId="0" applyFont="1" applyFill="1"/>
    <xf numFmtId="0" fontId="7" fillId="2" borderId="0" xfId="24" applyFont="1" applyFill="1"/>
    <xf numFmtId="0" fontId="53" fillId="2" borderId="0" xfId="0" applyFont="1" applyFill="1" applyAlignment="1">
      <alignment horizontal="left"/>
    </xf>
    <xf numFmtId="3" fontId="7" fillId="2" borderId="0" xfId="24" applyNumberFormat="1" applyFont="1" applyFill="1"/>
    <xf numFmtId="3" fontId="7" fillId="2" borderId="0" xfId="24" applyNumberFormat="1" applyFont="1" applyFill="1" applyBorder="1"/>
    <xf numFmtId="168" fontId="55" fillId="2" borderId="0" xfId="24" applyNumberFormat="1" applyFont="1" applyFill="1" applyBorder="1"/>
    <xf numFmtId="171" fontId="55" fillId="2" borderId="0" xfId="24" applyNumberFormat="1" applyFont="1" applyFill="1" applyBorder="1"/>
    <xf numFmtId="3" fontId="36" fillId="2" borderId="0" xfId="42" applyNumberFormat="1" applyFont="1" applyFill="1" applyBorder="1"/>
    <xf numFmtId="0" fontId="7" fillId="2" borderId="0" xfId="24" applyFont="1" applyFill="1" applyBorder="1"/>
    <xf numFmtId="0" fontId="7" fillId="2" borderId="0" xfId="24" applyFont="1" applyFill="1" applyAlignment="1">
      <alignment horizontal="left"/>
    </xf>
    <xf numFmtId="0" fontId="7" fillId="2" borderId="0" xfId="24" quotePrefix="1" applyFont="1" applyFill="1" applyAlignment="1">
      <alignment horizontal="left"/>
    </xf>
    <xf numFmtId="171" fontId="7" fillId="2" borderId="0" xfId="24" applyNumberFormat="1" applyFont="1" applyFill="1" applyBorder="1"/>
    <xf numFmtId="0" fontId="37" fillId="2" borderId="0" xfId="24" applyFont="1" applyFill="1" applyBorder="1"/>
    <xf numFmtId="0" fontId="38" fillId="2" borderId="0" xfId="24" applyFont="1" applyFill="1" applyBorder="1"/>
    <xf numFmtId="0" fontId="57" fillId="2" borderId="0" xfId="0" applyFont="1" applyFill="1"/>
    <xf numFmtId="0" fontId="38" fillId="2" borderId="5" xfId="24" applyFont="1" applyFill="1" applyBorder="1"/>
    <xf numFmtId="0" fontId="39" fillId="2" borderId="5" xfId="24" applyFont="1" applyFill="1" applyBorder="1" applyAlignment="1"/>
    <xf numFmtId="0" fontId="53" fillId="2" borderId="20" xfId="0" applyFont="1" applyFill="1" applyBorder="1" applyAlignment="1">
      <alignment horizontal="center"/>
    </xf>
    <xf numFmtId="0" fontId="53" fillId="2" borderId="4" xfId="0" applyFont="1" applyFill="1" applyBorder="1" applyAlignment="1">
      <alignment horizontal="center"/>
    </xf>
    <xf numFmtId="0" fontId="53" fillId="2" borderId="5" xfId="0" applyFont="1" applyFill="1" applyBorder="1" applyAlignment="1">
      <alignment horizontal="center"/>
    </xf>
    <xf numFmtId="0" fontId="53" fillId="2" borderId="6" xfId="0" applyFont="1" applyFill="1" applyBorder="1" applyAlignment="1">
      <alignment horizontal="center"/>
    </xf>
    <xf numFmtId="3" fontId="45" fillId="2" borderId="19" xfId="0" applyNumberFormat="1" applyFont="1" applyFill="1" applyBorder="1" applyAlignment="1">
      <alignment horizontal="right"/>
    </xf>
    <xf numFmtId="3" fontId="45" fillId="2" borderId="8" xfId="0" applyNumberFormat="1" applyFont="1" applyFill="1" applyBorder="1" applyAlignment="1">
      <alignment horizontal="center"/>
    </xf>
    <xf numFmtId="164" fontId="45" fillId="2" borderId="3" xfId="0" applyNumberFormat="1" applyFont="1" applyFill="1" applyBorder="1"/>
    <xf numFmtId="164" fontId="45" fillId="2" borderId="25" xfId="0" applyNumberFormat="1" applyFont="1" applyFill="1" applyBorder="1"/>
    <xf numFmtId="3" fontId="45" fillId="2" borderId="2" xfId="0" applyNumberFormat="1" applyFont="1" applyFill="1" applyBorder="1" applyAlignment="1">
      <alignment horizontal="center"/>
    </xf>
    <xf numFmtId="1" fontId="45" fillId="2" borderId="3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right"/>
    </xf>
    <xf numFmtId="0" fontId="45" fillId="2" borderId="2" xfId="0" applyFont="1" applyFill="1" applyBorder="1" applyAlignment="1">
      <alignment horizontal="right"/>
    </xf>
    <xf numFmtId="164" fontId="45" fillId="2" borderId="3" xfId="0" applyNumberFormat="1" applyFont="1" applyFill="1" applyBorder="1" applyAlignment="1">
      <alignment horizontal="right"/>
    </xf>
    <xf numFmtId="0" fontId="45" fillId="2" borderId="3" xfId="0" applyFont="1" applyFill="1" applyBorder="1"/>
    <xf numFmtId="0" fontId="45" fillId="2" borderId="0" xfId="0" applyFont="1" applyFill="1" applyBorder="1"/>
    <xf numFmtId="0" fontId="45" fillId="2" borderId="2" xfId="0" applyFont="1" applyFill="1" applyBorder="1"/>
    <xf numFmtId="3" fontId="54" fillId="2" borderId="20" xfId="0" applyNumberFormat="1" applyFont="1" applyFill="1" applyBorder="1"/>
    <xf numFmtId="3" fontId="54" fillId="2" borderId="21" xfId="0" applyNumberFormat="1" applyFont="1" applyFill="1" applyBorder="1"/>
    <xf numFmtId="3" fontId="54" fillId="2" borderId="22" xfId="0" applyNumberFormat="1" applyFont="1" applyFill="1" applyBorder="1"/>
    <xf numFmtId="0" fontId="57" fillId="2" borderId="0" xfId="80" applyFont="1" applyFill="1"/>
    <xf numFmtId="0" fontId="37" fillId="2" borderId="0" xfId="24" applyFont="1" applyFill="1" applyBorder="1" applyAlignment="1">
      <alignment horizontal="left"/>
    </xf>
    <xf numFmtId="0" fontId="41" fillId="2" borderId="20" xfId="80" applyFont="1" applyFill="1" applyBorder="1" applyAlignment="1"/>
    <xf numFmtId="0" fontId="41" fillId="2" borderId="20" xfId="80" applyFont="1" applyFill="1" applyBorder="1" applyAlignment="1">
      <alignment horizontal="center"/>
    </xf>
    <xf numFmtId="0" fontId="41" fillId="2" borderId="21" xfId="80" applyFont="1" applyFill="1" applyBorder="1" applyAlignment="1">
      <alignment horizontal="center"/>
    </xf>
    <xf numFmtId="0" fontId="41" fillId="2" borderId="22" xfId="80" applyFont="1" applyFill="1" applyBorder="1" applyAlignment="1">
      <alignment horizontal="center"/>
    </xf>
    <xf numFmtId="0" fontId="41" fillId="2" borderId="1" xfId="80" applyFont="1" applyFill="1" applyBorder="1" applyAlignment="1">
      <alignment horizontal="center"/>
    </xf>
    <xf numFmtId="3" fontId="45" fillId="2" borderId="19" xfId="0" applyNumberFormat="1" applyFont="1" applyFill="1" applyBorder="1"/>
    <xf numFmtId="3" fontId="45" fillId="2" borderId="8" xfId="0" applyNumberFormat="1" applyFont="1" applyFill="1" applyBorder="1"/>
    <xf numFmtId="0" fontId="45" fillId="2" borderId="7" xfId="0" applyFont="1" applyFill="1" applyBorder="1" applyAlignment="1">
      <alignment horizontal="right"/>
    </xf>
    <xf numFmtId="0" fontId="45" fillId="2" borderId="19" xfId="0" applyFont="1" applyFill="1" applyBorder="1" applyAlignment="1">
      <alignment horizontal="right"/>
    </xf>
    <xf numFmtId="0" fontId="45" fillId="2" borderId="8" xfId="0" applyFont="1" applyFill="1" applyBorder="1"/>
    <xf numFmtId="0" fontId="45" fillId="2" borderId="8" xfId="0" applyFont="1" applyFill="1" applyBorder="1" applyAlignment="1">
      <alignment horizontal="right"/>
    </xf>
    <xf numFmtId="0" fontId="50" fillId="2" borderId="3" xfId="0" applyFont="1" applyFill="1" applyBorder="1"/>
    <xf numFmtId="3" fontId="45" fillId="2" borderId="0" xfId="0" applyNumberFormat="1" applyFont="1" applyFill="1" applyBorder="1"/>
    <xf numFmtId="3" fontId="45" fillId="2" borderId="2" xfId="0" applyNumberFormat="1" applyFont="1" applyFill="1" applyBorder="1"/>
    <xf numFmtId="3" fontId="45" fillId="2" borderId="3" xfId="0" applyNumberFormat="1" applyFont="1" applyFill="1" applyBorder="1"/>
    <xf numFmtId="164" fontId="45" fillId="2" borderId="2" xfId="0" applyNumberFormat="1" applyFont="1" applyFill="1" applyBorder="1"/>
    <xf numFmtId="3" fontId="45" fillId="2" borderId="5" xfId="0" applyNumberFormat="1" applyFont="1" applyFill="1" applyBorder="1"/>
    <xf numFmtId="3" fontId="45" fillId="2" borderId="6" xfId="0" applyNumberFormat="1" applyFont="1" applyFill="1" applyBorder="1"/>
    <xf numFmtId="3" fontId="45" fillId="2" borderId="4" xfId="0" applyNumberFormat="1" applyFont="1" applyFill="1" applyBorder="1"/>
    <xf numFmtId="3" fontId="45" fillId="2" borderId="5" xfId="0" applyNumberFormat="1" applyFont="1" applyFill="1" applyBorder="1" applyAlignment="1">
      <alignment horizontal="right"/>
    </xf>
    <xf numFmtId="3" fontId="45" fillId="2" borderId="6" xfId="0" applyNumberFormat="1" applyFont="1" applyFill="1" applyBorder="1" applyAlignment="1">
      <alignment horizontal="right"/>
    </xf>
    <xf numFmtId="0" fontId="45" fillId="2" borderId="5" xfId="0" applyFont="1" applyFill="1" applyBorder="1" applyAlignment="1">
      <alignment horizontal="right"/>
    </xf>
    <xf numFmtId="0" fontId="45" fillId="2" borderId="6" xfId="0" applyFont="1" applyFill="1" applyBorder="1" applyAlignment="1">
      <alignment horizontal="right"/>
    </xf>
    <xf numFmtId="0" fontId="45" fillId="2" borderId="4" xfId="0" applyFont="1" applyFill="1" applyBorder="1" applyAlignment="1">
      <alignment horizontal="right"/>
    </xf>
    <xf numFmtId="3" fontId="45" fillId="2" borderId="7" xfId="0" applyNumberFormat="1" applyFont="1" applyFill="1" applyBorder="1"/>
    <xf numFmtId="164" fontId="45" fillId="2" borderId="7" xfId="0" applyNumberFormat="1" applyFont="1" applyFill="1" applyBorder="1"/>
    <xf numFmtId="164" fontId="45" fillId="2" borderId="8" xfId="0" applyNumberFormat="1" applyFont="1" applyFill="1" applyBorder="1"/>
    <xf numFmtId="0" fontId="50" fillId="2" borderId="0" xfId="0" applyFont="1" applyFill="1" applyBorder="1"/>
    <xf numFmtId="0" fontId="50" fillId="2" borderId="2" xfId="0" applyFont="1" applyFill="1" applyBorder="1"/>
    <xf numFmtId="0" fontId="54" fillId="2" borderId="4" xfId="0" applyFont="1" applyFill="1" applyBorder="1"/>
    <xf numFmtId="0" fontId="50" fillId="2" borderId="5" xfId="0" applyFont="1" applyFill="1" applyBorder="1"/>
    <xf numFmtId="0" fontId="50" fillId="2" borderId="6" xfId="0" applyFont="1" applyFill="1" applyBorder="1"/>
    <xf numFmtId="164" fontId="54" fillId="2" borderId="20" xfId="0" applyNumberFormat="1" applyFont="1" applyFill="1" applyBorder="1"/>
    <xf numFmtId="164" fontId="54" fillId="2" borderId="1" xfId="0" applyNumberFormat="1" applyFont="1" applyFill="1" applyBorder="1"/>
    <xf numFmtId="3" fontId="54" fillId="2" borderId="4" xfId="0" applyNumberFormat="1" applyFont="1" applyFill="1" applyBorder="1"/>
    <xf numFmtId="3" fontId="54" fillId="2" borderId="5" xfId="0" applyNumberFormat="1" applyFont="1" applyFill="1" applyBorder="1"/>
    <xf numFmtId="3" fontId="54" fillId="2" borderId="6" xfId="0" applyNumberFormat="1" applyFont="1" applyFill="1" applyBorder="1"/>
    <xf numFmtId="164" fontId="54" fillId="2" borderId="4" xfId="0" applyNumberFormat="1" applyFont="1" applyFill="1" applyBorder="1"/>
    <xf numFmtId="164" fontId="54" fillId="2" borderId="6" xfId="0" applyNumberFormat="1" applyFont="1" applyFill="1" applyBorder="1"/>
    <xf numFmtId="3" fontId="45" fillId="2" borderId="26" xfId="0" applyNumberFormat="1" applyFont="1" applyFill="1" applyBorder="1"/>
    <xf numFmtId="164" fontId="45" fillId="2" borderId="19" xfId="0" applyNumberFormat="1" applyFont="1" applyFill="1" applyBorder="1"/>
    <xf numFmtId="164" fontId="45" fillId="2" borderId="0" xfId="0" applyNumberFormat="1" applyFont="1" applyFill="1" applyBorder="1"/>
    <xf numFmtId="0" fontId="54" fillId="2" borderId="3" xfId="0" applyFont="1" applyFill="1" applyBorder="1"/>
    <xf numFmtId="0" fontId="54" fillId="2" borderId="0" xfId="0" applyFont="1" applyFill="1" applyBorder="1"/>
    <xf numFmtId="0" fontId="54" fillId="2" borderId="2" xfId="0" applyFont="1" applyFill="1" applyBorder="1"/>
    <xf numFmtId="169" fontId="54" fillId="2" borderId="5" xfId="0" applyNumberFormat="1" applyFont="1" applyFill="1" applyBorder="1"/>
    <xf numFmtId="0" fontId="43" fillId="2" borderId="0" xfId="3" applyFont="1" applyFill="1" applyBorder="1"/>
    <xf numFmtId="0" fontId="42" fillId="2" borderId="0" xfId="3" applyFont="1" applyFill="1" applyAlignment="1"/>
    <xf numFmtId="0" fontId="58" fillId="2" borderId="5" xfId="24" applyFont="1" applyFill="1" applyBorder="1"/>
    <xf numFmtId="0" fontId="45" fillId="2" borderId="3" xfId="0" applyFont="1" applyFill="1" applyBorder="1" applyAlignment="1">
      <alignment horizontal="right"/>
    </xf>
    <xf numFmtId="0" fontId="45" fillId="2" borderId="0" xfId="0" applyFont="1" applyFill="1" applyBorder="1" applyAlignment="1">
      <alignment horizontal="right"/>
    </xf>
    <xf numFmtId="3" fontId="54" fillId="2" borderId="20" xfId="0" applyNumberFormat="1" applyFont="1" applyFill="1" applyBorder="1" applyAlignment="1">
      <alignment horizontal="right"/>
    </xf>
    <xf numFmtId="3" fontId="54" fillId="2" borderId="21" xfId="0" applyNumberFormat="1" applyFont="1" applyFill="1" applyBorder="1" applyAlignment="1">
      <alignment horizontal="right"/>
    </xf>
    <xf numFmtId="3" fontId="54" fillId="2" borderId="22" xfId="0" applyNumberFormat="1" applyFont="1" applyFill="1" applyBorder="1" applyAlignment="1">
      <alignment horizontal="right"/>
    </xf>
    <xf numFmtId="164" fontId="54" fillId="2" borderId="20" xfId="0" applyNumberFormat="1" applyFont="1" applyFill="1" applyBorder="1" applyAlignment="1">
      <alignment horizontal="right"/>
    </xf>
    <xf numFmtId="164" fontId="54" fillId="2" borderId="1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164" fontId="45" fillId="2" borderId="4" xfId="0" applyNumberFormat="1" applyFont="1" applyFill="1" applyBorder="1" applyAlignment="1">
      <alignment horizontal="right"/>
    </xf>
    <xf numFmtId="164" fontId="45" fillId="2" borderId="6" xfId="0" applyNumberFormat="1" applyFont="1" applyFill="1" applyBorder="1" applyAlignment="1">
      <alignment horizontal="right"/>
    </xf>
    <xf numFmtId="169" fontId="45" fillId="2" borderId="0" xfId="0" applyNumberFormat="1" applyFont="1" applyFill="1" applyBorder="1" applyAlignment="1">
      <alignment horizontal="right"/>
    </xf>
    <xf numFmtId="169" fontId="45" fillId="2" borderId="2" xfId="0" applyNumberFormat="1" applyFont="1" applyFill="1" applyBorder="1" applyAlignment="1">
      <alignment horizontal="right"/>
    </xf>
    <xf numFmtId="169" fontId="54" fillId="2" borderId="4" xfId="0" applyNumberFormat="1" applyFont="1" applyFill="1" applyBorder="1" applyAlignment="1">
      <alignment horizontal="right"/>
    </xf>
    <xf numFmtId="1" fontId="42" fillId="2" borderId="0" xfId="4" applyNumberFormat="1" applyFont="1" applyFill="1" applyBorder="1" applyAlignment="1">
      <alignment horizontal="left" wrapText="1"/>
    </xf>
    <xf numFmtId="0" fontId="42" fillId="2" borderId="0" xfId="3" applyFont="1" applyFill="1" applyAlignment="1">
      <alignment horizontal="center"/>
    </xf>
    <xf numFmtId="0" fontId="41" fillId="2" borderId="20" xfId="24" applyFont="1" applyFill="1" applyBorder="1" applyAlignment="1">
      <alignment horizontal="center" vertical="center" wrapText="1"/>
    </xf>
    <xf numFmtId="0" fontId="41" fillId="2" borderId="21" xfId="24" applyFont="1" applyFill="1" applyBorder="1" applyAlignment="1">
      <alignment horizontal="center" vertical="center" wrapText="1"/>
    </xf>
    <xf numFmtId="0" fontId="41" fillId="2" borderId="22" xfId="24" applyFont="1" applyFill="1" applyBorder="1" applyAlignment="1">
      <alignment horizontal="center" vertical="center" wrapText="1"/>
    </xf>
    <xf numFmtId="0" fontId="41" fillId="2" borderId="20" xfId="24" applyFont="1" applyFill="1" applyBorder="1" applyAlignment="1">
      <alignment horizontal="center" wrapText="1"/>
    </xf>
    <xf numFmtId="0" fontId="41" fillId="2" borderId="21" xfId="24" applyFont="1" applyFill="1" applyBorder="1" applyAlignment="1">
      <alignment horizontal="center" wrapText="1"/>
    </xf>
    <xf numFmtId="0" fontId="41" fillId="2" borderId="22" xfId="24" applyFont="1" applyFill="1" applyBorder="1" applyAlignment="1">
      <alignment horizontal="center" wrapText="1"/>
    </xf>
    <xf numFmtId="37" fontId="41" fillId="2" borderId="20" xfId="1" applyNumberFormat="1" applyFont="1" applyFill="1" applyBorder="1" applyAlignment="1" applyProtection="1">
      <alignment horizontal="center"/>
    </xf>
    <xf numFmtId="37" fontId="41" fillId="2" borderId="21" xfId="1" applyNumberFormat="1" applyFont="1" applyFill="1" applyBorder="1" applyAlignment="1" applyProtection="1">
      <alignment horizontal="center"/>
    </xf>
    <xf numFmtId="37" fontId="41" fillId="2" borderId="22" xfId="1" applyNumberFormat="1" applyFont="1" applyFill="1" applyBorder="1" applyAlignment="1" applyProtection="1">
      <alignment horizontal="center"/>
    </xf>
    <xf numFmtId="175" fontId="42" fillId="2" borderId="3" xfId="236" quotePrefix="1" applyNumberFormat="1" applyFont="1" applyFill="1" applyBorder="1" applyAlignment="1">
      <alignment horizontal="center"/>
    </xf>
    <xf numFmtId="175" fontId="42" fillId="2" borderId="0" xfId="236" quotePrefix="1" applyNumberFormat="1" applyFont="1" applyFill="1" applyBorder="1" applyAlignment="1">
      <alignment horizontal="center"/>
    </xf>
    <xf numFmtId="1" fontId="43" fillId="2" borderId="19" xfId="4" applyNumberFormat="1" applyFont="1" applyFill="1" applyBorder="1" applyAlignment="1">
      <alignment horizontal="left" vertical="top" wrapText="1"/>
    </xf>
    <xf numFmtId="1" fontId="43" fillId="2" borderId="0" xfId="4" applyNumberFormat="1" applyFont="1" applyFill="1" applyBorder="1" applyAlignment="1">
      <alignment horizontal="left" vertical="top" wrapText="1"/>
    </xf>
    <xf numFmtId="175" fontId="42" fillId="2" borderId="3" xfId="1" applyNumberFormat="1" applyFont="1" applyFill="1" applyBorder="1" applyAlignment="1">
      <alignment horizontal="center"/>
    </xf>
    <xf numFmtId="175" fontId="42" fillId="2" borderId="0" xfId="1" applyNumberFormat="1" applyFont="1" applyFill="1" applyBorder="1" applyAlignment="1">
      <alignment horizontal="center"/>
    </xf>
    <xf numFmtId="37" fontId="43" fillId="2" borderId="3" xfId="1" quotePrefix="1" applyNumberFormat="1" applyFont="1" applyFill="1" applyBorder="1" applyAlignment="1" applyProtection="1">
      <alignment horizontal="center"/>
    </xf>
    <xf numFmtId="37" fontId="43" fillId="2" borderId="0" xfId="1" quotePrefix="1" applyNumberFormat="1" applyFont="1" applyFill="1" applyBorder="1" applyAlignment="1" applyProtection="1">
      <alignment horizontal="center"/>
    </xf>
    <xf numFmtId="37" fontId="43" fillId="2" borderId="2" xfId="1" quotePrefix="1" applyNumberFormat="1" applyFont="1" applyFill="1" applyBorder="1" applyAlignment="1" applyProtection="1">
      <alignment horizontal="center"/>
    </xf>
    <xf numFmtId="37" fontId="43" fillId="2" borderId="4" xfId="1" applyNumberFormat="1" applyFont="1" applyFill="1" applyBorder="1" applyAlignment="1" applyProtection="1">
      <alignment horizontal="center"/>
    </xf>
    <xf numFmtId="37" fontId="43" fillId="2" borderId="5" xfId="1" applyNumberFormat="1" applyFont="1" applyFill="1" applyBorder="1" applyAlignment="1" applyProtection="1">
      <alignment horizontal="center"/>
    </xf>
    <xf numFmtId="37" fontId="43" fillId="2" borderId="6" xfId="1" applyNumberFormat="1" applyFont="1" applyFill="1" applyBorder="1" applyAlignment="1" applyProtection="1">
      <alignment horizontal="center"/>
    </xf>
    <xf numFmtId="37" fontId="37" fillId="2" borderId="0" xfId="1" applyFont="1" applyFill="1" applyBorder="1" applyAlignment="1">
      <alignment horizontal="center"/>
    </xf>
    <xf numFmtId="37" fontId="43" fillId="2" borderId="0" xfId="1" applyNumberFormat="1" applyFont="1" applyFill="1" applyBorder="1" applyAlignment="1" applyProtection="1">
      <alignment horizontal="center"/>
    </xf>
    <xf numFmtId="37" fontId="43" fillId="2" borderId="2" xfId="1" applyNumberFormat="1" applyFont="1" applyFill="1" applyBorder="1" applyAlignment="1" applyProtection="1">
      <alignment horizontal="center"/>
    </xf>
    <xf numFmtId="0" fontId="49" fillId="2" borderId="0" xfId="0" applyFont="1" applyFill="1" applyAlignment="1">
      <alignment horizontal="left"/>
    </xf>
    <xf numFmtId="0" fontId="45" fillId="2" borderId="0" xfId="0" applyFont="1" applyFill="1" applyBorder="1" applyAlignment="1">
      <alignment horizontal="left"/>
    </xf>
    <xf numFmtId="0" fontId="45" fillId="2" borderId="2" xfId="0" applyFont="1" applyFill="1" applyBorder="1" applyAlignment="1">
      <alignment horizontal="left"/>
    </xf>
    <xf numFmtId="0" fontId="53" fillId="2" borderId="1" xfId="0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 wrapText="1"/>
    </xf>
    <xf numFmtId="0" fontId="45" fillId="2" borderId="9" xfId="0" applyFont="1" applyFill="1" applyBorder="1" applyAlignment="1">
      <alignment horizontal="left"/>
    </xf>
    <xf numFmtId="0" fontId="45" fillId="2" borderId="8" xfId="0" applyFont="1" applyFill="1" applyBorder="1" applyAlignment="1">
      <alignment horizontal="left"/>
    </xf>
    <xf numFmtId="8" fontId="53" fillId="2" borderId="1" xfId="0" applyNumberFormat="1" applyFont="1" applyFill="1" applyBorder="1" applyAlignment="1">
      <alignment horizontal="center"/>
    </xf>
    <xf numFmtId="0" fontId="53" fillId="2" borderId="7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53" fillId="2" borderId="8" xfId="0" applyFont="1" applyFill="1" applyBorder="1" applyAlignment="1">
      <alignment horizontal="center"/>
    </xf>
    <xf numFmtId="0" fontId="53" fillId="2" borderId="3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53" fillId="2" borderId="2" xfId="0" applyFont="1" applyFill="1" applyBorder="1" applyAlignment="1">
      <alignment horizontal="center"/>
    </xf>
    <xf numFmtId="0" fontId="53" fillId="2" borderId="4" xfId="0" applyFont="1" applyFill="1" applyBorder="1" applyAlignment="1">
      <alignment horizontal="center"/>
    </xf>
    <xf numFmtId="0" fontId="53" fillId="2" borderId="5" xfId="0" applyFont="1" applyFill="1" applyBorder="1" applyAlignment="1">
      <alignment horizontal="center"/>
    </xf>
    <xf numFmtId="0" fontId="53" fillId="2" borderId="6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53" fillId="2" borderId="7" xfId="0" applyFont="1" applyFill="1" applyBorder="1" applyAlignment="1">
      <alignment horizontal="center" wrapText="1"/>
    </xf>
    <xf numFmtId="0" fontId="53" fillId="2" borderId="8" xfId="0" applyFont="1" applyFill="1" applyBorder="1" applyAlignment="1">
      <alignment horizontal="center" wrapText="1"/>
    </xf>
    <xf numFmtId="0" fontId="53" fillId="2" borderId="3" xfId="0" applyFont="1" applyFill="1" applyBorder="1" applyAlignment="1">
      <alignment horizontal="center" wrapText="1"/>
    </xf>
    <xf numFmtId="0" fontId="53" fillId="2" borderId="2" xfId="0" applyFont="1" applyFill="1" applyBorder="1" applyAlignment="1">
      <alignment horizontal="center" wrapText="1"/>
    </xf>
    <xf numFmtId="0" fontId="53" fillId="2" borderId="4" xfId="0" applyFont="1" applyFill="1" applyBorder="1" applyAlignment="1">
      <alignment horizontal="center" wrapText="1"/>
    </xf>
    <xf numFmtId="0" fontId="53" fillId="2" borderId="6" xfId="0" applyFont="1" applyFill="1" applyBorder="1" applyAlignment="1">
      <alignment horizontal="center" wrapText="1"/>
    </xf>
    <xf numFmtId="0" fontId="45" fillId="2" borderId="3" xfId="0" quotePrefix="1" applyFont="1" applyFill="1" applyBorder="1" applyAlignment="1">
      <alignment horizontal="center"/>
    </xf>
    <xf numFmtId="0" fontId="45" fillId="2" borderId="0" xfId="0" quotePrefix="1" applyFont="1" applyFill="1" applyBorder="1" applyAlignment="1">
      <alignment horizontal="center"/>
    </xf>
    <xf numFmtId="0" fontId="41" fillId="2" borderId="0" xfId="24" applyFont="1" applyFill="1" applyAlignment="1">
      <alignment horizontal="left"/>
    </xf>
    <xf numFmtId="1" fontId="43" fillId="2" borderId="0" xfId="4" applyNumberFormat="1" applyFont="1" applyFill="1" applyBorder="1" applyAlignment="1">
      <alignment horizontal="left" wrapText="1"/>
    </xf>
    <xf numFmtId="0" fontId="54" fillId="2" borderId="4" xfId="0" quotePrefix="1" applyFont="1" applyFill="1" applyBorder="1" applyAlignment="1">
      <alignment horizontal="center"/>
    </xf>
    <xf numFmtId="0" fontId="54" fillId="2" borderId="5" xfId="0" quotePrefix="1" applyFont="1" applyFill="1" applyBorder="1" applyAlignment="1">
      <alignment horizontal="center"/>
    </xf>
    <xf numFmtId="0" fontId="54" fillId="2" borderId="5" xfId="0" applyFont="1" applyFill="1" applyBorder="1" applyAlignment="1">
      <alignment horizontal="left"/>
    </xf>
    <xf numFmtId="0" fontId="54" fillId="2" borderId="6" xfId="0" applyFont="1" applyFill="1" applyBorder="1" applyAlignment="1">
      <alignment horizontal="left"/>
    </xf>
    <xf numFmtId="0" fontId="45" fillId="2" borderId="3" xfId="0" applyFont="1" applyFill="1" applyBorder="1" applyAlignment="1">
      <alignment horizontal="left"/>
    </xf>
    <xf numFmtId="0" fontId="45" fillId="2" borderId="2" xfId="0" applyFont="1" applyFill="1" applyBorder="1" applyAlignment="1">
      <alignment horizontal="center"/>
    </xf>
    <xf numFmtId="0" fontId="54" fillId="2" borderId="20" xfId="0" applyFont="1" applyFill="1" applyBorder="1" applyAlignment="1">
      <alignment horizontal="left"/>
    </xf>
    <xf numFmtId="0" fontId="54" fillId="2" borderId="21" xfId="0" applyFont="1" applyFill="1" applyBorder="1" applyAlignment="1">
      <alignment horizontal="left"/>
    </xf>
    <xf numFmtId="0" fontId="54" fillId="2" borderId="22" xfId="0" applyFont="1" applyFill="1" applyBorder="1" applyAlignment="1">
      <alignment horizontal="left"/>
    </xf>
    <xf numFmtId="0" fontId="53" fillId="2" borderId="19" xfId="0" applyFont="1" applyFill="1" applyBorder="1" applyAlignment="1">
      <alignment horizontal="center"/>
    </xf>
    <xf numFmtId="0" fontId="53" fillId="2" borderId="20" xfId="0" applyFont="1" applyFill="1" applyBorder="1" applyAlignment="1">
      <alignment horizontal="center"/>
    </xf>
    <xf numFmtId="0" fontId="53" fillId="2" borderId="21" xfId="0" applyFont="1" applyFill="1" applyBorder="1" applyAlignment="1">
      <alignment horizontal="center"/>
    </xf>
    <xf numFmtId="0" fontId="53" fillId="2" borderId="22" xfId="0" applyFont="1" applyFill="1" applyBorder="1" applyAlignment="1">
      <alignment horizontal="center"/>
    </xf>
    <xf numFmtId="0" fontId="45" fillId="2" borderId="7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left"/>
    </xf>
    <xf numFmtId="0" fontId="53" fillId="2" borderId="7" xfId="0" applyFont="1" applyFill="1" applyBorder="1" applyAlignment="1">
      <alignment horizontal="right" wrapText="1"/>
    </xf>
    <xf numFmtId="0" fontId="53" fillId="2" borderId="4" xfId="0" applyFont="1" applyFill="1" applyBorder="1" applyAlignment="1">
      <alignment horizontal="right" wrapText="1"/>
    </xf>
    <xf numFmtId="0" fontId="53" fillId="2" borderId="23" xfId="0" applyFont="1" applyFill="1" applyBorder="1" applyAlignment="1">
      <alignment horizontal="right" wrapText="1"/>
    </xf>
    <xf numFmtId="0" fontId="53" fillId="2" borderId="24" xfId="0" applyFont="1" applyFill="1" applyBorder="1" applyAlignment="1">
      <alignment horizontal="right" wrapText="1"/>
    </xf>
    <xf numFmtId="49" fontId="45" fillId="2" borderId="3" xfId="80" applyNumberFormat="1" applyFont="1" applyFill="1" applyBorder="1" applyAlignment="1">
      <alignment horizontal="left"/>
    </xf>
    <xf numFmtId="49" fontId="45" fillId="2" borderId="0" xfId="80" applyNumberFormat="1" applyFont="1" applyFill="1" applyBorder="1" applyAlignment="1">
      <alignment horizontal="left"/>
    </xf>
    <xf numFmtId="49" fontId="45" fillId="2" borderId="2" xfId="80" applyNumberFormat="1" applyFont="1" applyFill="1" applyBorder="1" applyAlignment="1">
      <alignment horizontal="left"/>
    </xf>
    <xf numFmtId="0" fontId="45" fillId="2" borderId="4" xfId="0" applyFont="1" applyFill="1" applyBorder="1" applyAlignment="1">
      <alignment horizontal="left"/>
    </xf>
    <xf numFmtId="0" fontId="45" fillId="2" borderId="5" xfId="0" applyFont="1" applyFill="1" applyBorder="1" applyAlignment="1">
      <alignment horizontal="left"/>
    </xf>
    <xf numFmtId="49" fontId="45" fillId="2" borderId="7" xfId="80" applyNumberFormat="1" applyFont="1" applyFill="1" applyBorder="1" applyAlignment="1">
      <alignment horizontal="left"/>
    </xf>
    <xf numFmtId="49" fontId="45" fillId="2" borderId="19" xfId="80" applyNumberFormat="1" applyFont="1" applyFill="1" applyBorder="1" applyAlignment="1">
      <alignment horizontal="left"/>
    </xf>
    <xf numFmtId="49" fontId="45" fillId="2" borderId="8" xfId="80" applyNumberFormat="1" applyFont="1" applyFill="1" applyBorder="1" applyAlignment="1">
      <alignment horizontal="left"/>
    </xf>
    <xf numFmtId="0" fontId="41" fillId="2" borderId="7" xfId="80" applyFont="1" applyFill="1" applyBorder="1" applyAlignment="1">
      <alignment horizontal="center" wrapText="1"/>
    </xf>
    <xf numFmtId="0" fontId="41" fillId="2" borderId="4" xfId="80" applyFont="1" applyFill="1" applyBorder="1" applyAlignment="1">
      <alignment horizontal="center" wrapText="1"/>
    </xf>
    <xf numFmtId="0" fontId="41" fillId="2" borderId="23" xfId="80" applyFont="1" applyFill="1" applyBorder="1" applyAlignment="1">
      <alignment horizontal="center" wrapText="1"/>
    </xf>
    <xf numFmtId="0" fontId="41" fillId="2" borderId="24" xfId="8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/>
    </xf>
    <xf numFmtId="0" fontId="49" fillId="2" borderId="0" xfId="80" applyFont="1" applyFill="1" applyAlignment="1">
      <alignment horizontal="left"/>
    </xf>
    <xf numFmtId="0" fontId="39" fillId="2" borderId="5" xfId="24" applyFont="1" applyFill="1" applyBorder="1" applyAlignment="1">
      <alignment horizontal="left"/>
    </xf>
    <xf numFmtId="0" fontId="41" fillId="2" borderId="7" xfId="80" applyFont="1" applyFill="1" applyBorder="1" applyAlignment="1">
      <alignment horizontal="center"/>
    </xf>
    <xf numFmtId="0" fontId="41" fillId="2" borderId="19" xfId="80" applyFont="1" applyFill="1" applyBorder="1" applyAlignment="1">
      <alignment horizontal="center"/>
    </xf>
    <xf numFmtId="0" fontId="41" fillId="2" borderId="3" xfId="80" applyFont="1" applyFill="1" applyBorder="1" applyAlignment="1">
      <alignment horizontal="center"/>
    </xf>
    <xf numFmtId="0" fontId="41" fillId="2" borderId="0" xfId="80" applyFont="1" applyFill="1" applyBorder="1" applyAlignment="1">
      <alignment horizontal="center"/>
    </xf>
    <xf numFmtId="0" fontId="41" fillId="2" borderId="4" xfId="80" applyFont="1" applyFill="1" applyBorder="1" applyAlignment="1">
      <alignment horizontal="center"/>
    </xf>
    <xf numFmtId="0" fontId="41" fillId="2" borderId="5" xfId="80" applyFont="1" applyFill="1" applyBorder="1" applyAlignment="1">
      <alignment horizontal="center"/>
    </xf>
    <xf numFmtId="0" fontId="41" fillId="2" borderId="7" xfId="80" applyFont="1" applyFill="1" applyBorder="1" applyAlignment="1">
      <alignment horizontal="center" vertical="center"/>
    </xf>
    <xf numFmtId="0" fontId="41" fillId="2" borderId="19" xfId="80" applyFont="1" applyFill="1" applyBorder="1" applyAlignment="1">
      <alignment horizontal="center" vertical="center"/>
    </xf>
    <xf numFmtId="0" fontId="41" fillId="2" borderId="8" xfId="80" applyFont="1" applyFill="1" applyBorder="1" applyAlignment="1">
      <alignment horizontal="center" vertical="center"/>
    </xf>
    <xf numFmtId="0" fontId="41" fillId="2" borderId="4" xfId="80" applyFont="1" applyFill="1" applyBorder="1" applyAlignment="1">
      <alignment horizontal="center" vertical="center"/>
    </xf>
    <xf numFmtId="0" fontId="41" fillId="2" borderId="5" xfId="80" applyFont="1" applyFill="1" applyBorder="1" applyAlignment="1">
      <alignment horizontal="center" vertical="center"/>
    </xf>
    <xf numFmtId="0" fontId="41" fillId="2" borderId="6" xfId="80" applyFont="1" applyFill="1" applyBorder="1" applyAlignment="1">
      <alignment horizontal="center" vertical="center"/>
    </xf>
    <xf numFmtId="0" fontId="41" fillId="2" borderId="21" xfId="80" applyFont="1" applyFill="1" applyBorder="1" applyAlignment="1">
      <alignment horizontal="center"/>
    </xf>
    <xf numFmtId="0" fontId="41" fillId="2" borderId="22" xfId="80" applyFont="1" applyFill="1" applyBorder="1" applyAlignment="1">
      <alignment horizontal="center"/>
    </xf>
    <xf numFmtId="0" fontId="41" fillId="2" borderId="20" xfId="80" applyFont="1" applyFill="1" applyBorder="1" applyAlignment="1">
      <alignment horizontal="center" wrapText="1"/>
    </xf>
    <xf numFmtId="0" fontId="41" fillId="2" borderId="22" xfId="80" applyFont="1" applyFill="1" applyBorder="1" applyAlignment="1">
      <alignment horizontal="center" wrapText="1"/>
    </xf>
    <xf numFmtId="0" fontId="41" fillId="2" borderId="20" xfId="80" applyFont="1" applyFill="1" applyBorder="1" applyAlignment="1">
      <alignment horizontal="center"/>
    </xf>
    <xf numFmtId="1" fontId="43" fillId="2" borderId="19" xfId="4" applyNumberFormat="1" applyFont="1" applyFill="1" applyBorder="1" applyAlignment="1">
      <alignment horizontal="left"/>
    </xf>
    <xf numFmtId="17" fontId="54" fillId="2" borderId="4" xfId="0" quotePrefix="1" applyNumberFormat="1" applyFont="1" applyFill="1" applyBorder="1" applyAlignment="1">
      <alignment horizontal="center"/>
    </xf>
    <xf numFmtId="0" fontId="54" fillId="2" borderId="5" xfId="0" applyFont="1" applyFill="1" applyBorder="1" applyAlignment="1">
      <alignment horizontal="center"/>
    </xf>
    <xf numFmtId="0" fontId="45" fillId="2" borderId="7" xfId="0" applyFont="1" applyFill="1" applyBorder="1" applyAlignment="1">
      <alignment horizontal="center"/>
    </xf>
    <xf numFmtId="0" fontId="45" fillId="2" borderId="19" xfId="0" applyFont="1" applyFill="1" applyBorder="1" applyAlignment="1">
      <alignment horizontal="center"/>
    </xf>
    <xf numFmtId="0" fontId="37" fillId="2" borderId="0" xfId="24" applyFont="1" applyFill="1" applyBorder="1" applyAlignment="1">
      <alignment horizontal="left"/>
    </xf>
    <xf numFmtId="0" fontId="53" fillId="2" borderId="7" xfId="0" applyFont="1" applyFill="1" applyBorder="1" applyAlignment="1">
      <alignment horizontal="left"/>
    </xf>
    <xf numFmtId="0" fontId="53" fillId="2" borderId="19" xfId="0" applyFont="1" applyFill="1" applyBorder="1" applyAlignment="1">
      <alignment horizontal="left"/>
    </xf>
    <xf numFmtId="0" fontId="53" fillId="2" borderId="8" xfId="0" applyFont="1" applyFill="1" applyBorder="1" applyAlignment="1">
      <alignment horizontal="left"/>
    </xf>
    <xf numFmtId="0" fontId="53" fillId="2" borderId="3" xfId="0" applyFont="1" applyFill="1" applyBorder="1" applyAlignment="1">
      <alignment horizontal="left"/>
    </xf>
    <xf numFmtId="0" fontId="53" fillId="2" borderId="0" xfId="0" applyFont="1" applyFill="1" applyBorder="1" applyAlignment="1">
      <alignment horizontal="left"/>
    </xf>
    <xf numFmtId="0" fontId="53" fillId="2" borderId="2" xfId="0" applyFont="1" applyFill="1" applyBorder="1" applyAlignment="1">
      <alignment horizontal="left"/>
    </xf>
    <xf numFmtId="0" fontId="53" fillId="2" borderId="4" xfId="0" applyFont="1" applyFill="1" applyBorder="1" applyAlignment="1">
      <alignment horizontal="left"/>
    </xf>
    <xf numFmtId="0" fontId="53" fillId="2" borderId="5" xfId="0" applyFont="1" applyFill="1" applyBorder="1" applyAlignment="1">
      <alignment horizontal="left"/>
    </xf>
    <xf numFmtId="0" fontId="53" fillId="2" borderId="6" xfId="0" applyFont="1" applyFill="1" applyBorder="1" applyAlignment="1">
      <alignment horizontal="left"/>
    </xf>
    <xf numFmtId="0" fontId="53" fillId="2" borderId="23" xfId="0" applyFont="1" applyFill="1" applyBorder="1" applyAlignment="1">
      <alignment horizontal="center" wrapText="1"/>
    </xf>
    <xf numFmtId="0" fontId="53" fillId="2" borderId="24" xfId="0" applyFont="1" applyFill="1" applyBorder="1" applyAlignment="1">
      <alignment horizontal="center" wrapText="1"/>
    </xf>
  </cellXfs>
  <cellStyles count="427">
    <cellStyle name="20% - Accent1 2" xfId="113"/>
    <cellStyle name="20% - Accent1 3" xfId="114"/>
    <cellStyle name="20% - Accent2 2" xfId="115"/>
    <cellStyle name="20% - Accent2 3" xfId="116"/>
    <cellStyle name="20% - Accent3 2" xfId="117"/>
    <cellStyle name="20% - Accent3 3" xfId="118"/>
    <cellStyle name="20% - Accent4 2" xfId="119"/>
    <cellStyle name="20% - Accent4 3" xfId="120"/>
    <cellStyle name="20% - Accent5 2" xfId="121"/>
    <cellStyle name="20% - Accent5 3" xfId="122"/>
    <cellStyle name="20% - Accent6 2" xfId="123"/>
    <cellStyle name="20% - Accent6 3" xfId="124"/>
    <cellStyle name="40% - Accent1 2" xfId="125"/>
    <cellStyle name="40% - Accent1 3" xfId="126"/>
    <cellStyle name="40% - Accent2 2" xfId="127"/>
    <cellStyle name="40% - Accent2 3" xfId="128"/>
    <cellStyle name="40% - Accent3 2" xfId="129"/>
    <cellStyle name="40% - Accent3 3" xfId="130"/>
    <cellStyle name="40% - Accent4 2" xfId="131"/>
    <cellStyle name="40% - Accent4 3" xfId="132"/>
    <cellStyle name="40% - Accent5 2" xfId="133"/>
    <cellStyle name="40% - Accent5 3" xfId="134"/>
    <cellStyle name="40% - Accent6 2" xfId="135"/>
    <cellStyle name="40% - Accent6 3" xfId="136"/>
    <cellStyle name="60% - Accent1 2" xfId="137"/>
    <cellStyle name="60% - Accent1 3" xfId="138"/>
    <cellStyle name="60% - Accent2 2" xfId="139"/>
    <cellStyle name="60% - Accent2 3" xfId="140"/>
    <cellStyle name="60% - Accent3 2" xfId="141"/>
    <cellStyle name="60% - Accent3 3" xfId="142"/>
    <cellStyle name="60% - Accent4 2" xfId="143"/>
    <cellStyle name="60% - Accent4 3" xfId="144"/>
    <cellStyle name="60% - Accent5 2" xfId="145"/>
    <cellStyle name="60% - Accent5 3" xfId="146"/>
    <cellStyle name="60% - Accent6 2" xfId="147"/>
    <cellStyle name="60% - Accent6 3" xfId="148"/>
    <cellStyle name="Accent1 2" xfId="149"/>
    <cellStyle name="Accent1 3" xfId="150"/>
    <cellStyle name="Accent2 2" xfId="151"/>
    <cellStyle name="Accent2 3" xfId="152"/>
    <cellStyle name="Accent3 2" xfId="153"/>
    <cellStyle name="Accent3 3" xfId="154"/>
    <cellStyle name="Accent4 2" xfId="155"/>
    <cellStyle name="Accent4 3" xfId="156"/>
    <cellStyle name="Accent5 2" xfId="157"/>
    <cellStyle name="Accent5 3" xfId="158"/>
    <cellStyle name="Accent6 2" xfId="159"/>
    <cellStyle name="Accent6 3" xfId="160"/>
    <cellStyle name="Bad 2" xfId="161"/>
    <cellStyle name="Bad 3" xfId="162"/>
    <cellStyle name="Calculation 2" xfId="163"/>
    <cellStyle name="Calculation 3" xfId="164"/>
    <cellStyle name="Check Cell 2" xfId="165"/>
    <cellStyle name="Check Cell 3" xfId="166"/>
    <cellStyle name="Comma 10" xfId="167"/>
    <cellStyle name="Comma 11" xfId="168"/>
    <cellStyle name="Comma 12" xfId="169"/>
    <cellStyle name="Comma 13" xfId="170"/>
    <cellStyle name="Comma 14" xfId="171"/>
    <cellStyle name="Comma 15" xfId="172"/>
    <cellStyle name="Comma 16" xfId="173"/>
    <cellStyle name="Comma 17" xfId="174"/>
    <cellStyle name="Comma 18" xfId="175"/>
    <cellStyle name="Comma 19" xfId="176"/>
    <cellStyle name="Comma 2" xfId="6"/>
    <cellStyle name="Comma 2 10" xfId="423"/>
    <cellStyle name="Comma 2 2" xfId="7"/>
    <cellStyle name="Comma 2 2 10" xfId="418"/>
    <cellStyle name="Comma 2 2 2" xfId="8"/>
    <cellStyle name="Comma 2 2 2 2" xfId="237"/>
    <cellStyle name="Comma 2 2 2 3" xfId="238"/>
    <cellStyle name="Comma 2 2 2 4" xfId="239"/>
    <cellStyle name="Comma 2 2 2 5" xfId="240"/>
    <cellStyle name="Comma 2 2 3" xfId="241"/>
    <cellStyle name="Comma 2 2 4" xfId="242"/>
    <cellStyle name="Comma 2 2 5" xfId="243"/>
    <cellStyle name="Comma 2 2 6" xfId="415"/>
    <cellStyle name="Comma 2 2 6 2" xfId="422"/>
    <cellStyle name="Comma 2 2 6 3" xfId="425"/>
    <cellStyle name="Comma 2 2 6 4" xfId="416"/>
    <cellStyle name="Comma 2 2 6 5" xfId="417"/>
    <cellStyle name="Comma 2 2 7" xfId="424"/>
    <cellStyle name="Comma 2 2 8" xfId="419"/>
    <cellStyle name="Comma 2 2 9" xfId="420"/>
    <cellStyle name="Comma 2 3" xfId="9"/>
    <cellStyle name="Comma 2 4" xfId="244"/>
    <cellStyle name="Comma 2 5" xfId="245"/>
    <cellStyle name="Comma 2 6" xfId="246"/>
    <cellStyle name="Comma 2 7" xfId="247"/>
    <cellStyle name="Comma 2 8" xfId="248"/>
    <cellStyle name="Comma 2 9" xfId="421"/>
    <cellStyle name="Comma 20" xfId="177"/>
    <cellStyle name="Comma 21" xfId="178"/>
    <cellStyle name="Comma 22" xfId="179"/>
    <cellStyle name="Comma 23" xfId="180"/>
    <cellStyle name="Comma 24" xfId="181"/>
    <cellStyle name="Comma 25" xfId="182"/>
    <cellStyle name="Comma 26" xfId="112"/>
    <cellStyle name="Comma 26 2" xfId="183"/>
    <cellStyle name="Comma 26 3" xfId="184"/>
    <cellStyle name="Comma 26 4" xfId="249"/>
    <cellStyle name="Comma 26 5" xfId="250"/>
    <cellStyle name="Comma 27" xfId="185"/>
    <cellStyle name="Comma 27 2" xfId="251"/>
    <cellStyle name="Comma 27 3" xfId="252"/>
    <cellStyle name="Comma 27 4" xfId="253"/>
    <cellStyle name="Comma 27 5" xfId="254"/>
    <cellStyle name="Comma 27 6" xfId="426"/>
    <cellStyle name="Comma 28" xfId="186"/>
    <cellStyle name="Comma 28 2" xfId="255"/>
    <cellStyle name="Comma 28 3" xfId="256"/>
    <cellStyle name="Comma 28 4" xfId="257"/>
    <cellStyle name="Comma 28 5" xfId="258"/>
    <cellStyle name="Comma 29" xfId="259"/>
    <cellStyle name="Comma 29 2" xfId="260"/>
    <cellStyle name="Comma 29 3" xfId="261"/>
    <cellStyle name="Comma 29 4" xfId="262"/>
    <cellStyle name="Comma 29 5" xfId="263"/>
    <cellStyle name="Comma 3" xfId="10"/>
    <cellStyle name="Comma 3 2" xfId="2"/>
    <cellStyle name="Comma 3 2 2" xfId="236"/>
    <cellStyle name="Comma 30" xfId="264"/>
    <cellStyle name="Comma 31" xfId="265"/>
    <cellStyle name="Comma 32" xfId="414"/>
    <cellStyle name="Comma 4" xfId="11"/>
    <cellStyle name="Comma 4 2" xfId="12"/>
    <cellStyle name="Comma 4 3" xfId="266"/>
    <cellStyle name="Comma 4 4" xfId="267"/>
    <cellStyle name="Comma 4 5" xfId="268"/>
    <cellStyle name="Comma 5" xfId="13"/>
    <cellStyle name="Comma 5 2" xfId="14"/>
    <cellStyle name="Comma 5 3" xfId="269"/>
    <cellStyle name="Comma 5 4" xfId="270"/>
    <cellStyle name="Comma 5 5" xfId="271"/>
    <cellStyle name="Comma 6" xfId="187"/>
    <cellStyle name="Comma 6 2" xfId="272"/>
    <cellStyle name="Comma 7" xfId="188"/>
    <cellStyle name="Comma 8" xfId="189"/>
    <cellStyle name="Comma 9" xfId="190"/>
    <cellStyle name="Comma 9 2" xfId="191"/>
    <cellStyle name="Comma 9 3" xfId="192"/>
    <cellStyle name="Currency 10" xfId="193"/>
    <cellStyle name="Currency 2" xfId="194"/>
    <cellStyle name="Currency 3" xfId="15"/>
    <cellStyle name="Currency 4" xfId="16"/>
    <cellStyle name="Currency 5" xfId="195"/>
    <cellStyle name="Currency 6" xfId="196"/>
    <cellStyle name="Currency 7" xfId="197"/>
    <cellStyle name="Currency 8" xfId="198"/>
    <cellStyle name="Currency 9" xfId="199"/>
    <cellStyle name="Explanatory Text 2" xfId="200"/>
    <cellStyle name="Explanatory Text 3" xfId="201"/>
    <cellStyle name="F5" xfId="17"/>
    <cellStyle name="Good 2" xfId="202"/>
    <cellStyle name="Good 3" xfId="203"/>
    <cellStyle name="Heading 1 2" xfId="204"/>
    <cellStyle name="Heading 1 3" xfId="205"/>
    <cellStyle name="Heading 2 2" xfId="206"/>
    <cellStyle name="Heading 2 3" xfId="207"/>
    <cellStyle name="Heading 3 2" xfId="208"/>
    <cellStyle name="Heading 3 3" xfId="209"/>
    <cellStyle name="Heading 4 2" xfId="210"/>
    <cellStyle name="Heading 4 3" xfId="211"/>
    <cellStyle name="Input 2" xfId="212"/>
    <cellStyle name="Input 3" xfId="213"/>
    <cellStyle name="Linked Cell 2" xfId="214"/>
    <cellStyle name="Linked Cell 3" xfId="215"/>
    <cellStyle name="Neutral 2" xfId="216"/>
    <cellStyle name="Neutral 3" xfId="217"/>
    <cellStyle name="Normal" xfId="0" builtinId="0"/>
    <cellStyle name="Normal 10" xfId="18"/>
    <cellStyle name="Normal 10 2" xfId="19"/>
    <cellStyle name="Normal 10 2 2" xfId="20"/>
    <cellStyle name="Normal 10 2 3" xfId="273"/>
    <cellStyle name="Normal 10 2 4" xfId="274"/>
    <cellStyle name="Normal 10 2 5" xfId="275"/>
    <cellStyle name="Normal 10 3" xfId="21"/>
    <cellStyle name="Normal 10 4" xfId="276"/>
    <cellStyle name="Normal 10 5" xfId="277"/>
    <cellStyle name="Normal 10 6" xfId="278"/>
    <cellStyle name="Normal 11" xfId="22"/>
    <cellStyle name="Normal 11 2" xfId="23"/>
    <cellStyle name="Normal 11 3" xfId="279"/>
    <cellStyle name="Normal 11 4" xfId="280"/>
    <cellStyle name="Normal 11 5" xfId="281"/>
    <cellStyle name="Normal 12" xfId="24"/>
    <cellStyle name="Normal 12 2" xfId="3"/>
    <cellStyle name="Normal 13" xfId="25"/>
    <cellStyle name="Normal 13 2" xfId="26"/>
    <cellStyle name="Normal 13 3" xfId="282"/>
    <cellStyle name="Normal 13 4" xfId="283"/>
    <cellStyle name="Normal 13 5" xfId="284"/>
    <cellStyle name="Normal 13 6" xfId="285"/>
    <cellStyle name="Normal 14" xfId="27"/>
    <cellStyle name="Normal 14 2" xfId="28"/>
    <cellStyle name="Normal 14 3" xfId="286"/>
    <cellStyle name="Normal 14 4" xfId="287"/>
    <cellStyle name="Normal 14 5" xfId="288"/>
    <cellStyle name="Normal 15" xfId="29"/>
    <cellStyle name="Normal 15 2" xfId="30"/>
    <cellStyle name="Normal 15 3" xfId="289"/>
    <cellStyle name="Normal 15 4" xfId="290"/>
    <cellStyle name="Normal 15 5" xfId="291"/>
    <cellStyle name="Normal 16" xfId="31"/>
    <cellStyle name="Normal 16 2" xfId="32"/>
    <cellStyle name="Normal 16 3" xfId="292"/>
    <cellStyle name="Normal 16 4" xfId="293"/>
    <cellStyle name="Normal 16 5" xfId="294"/>
    <cellStyle name="Normal 17" xfId="33"/>
    <cellStyle name="Normal 17 2" xfId="34"/>
    <cellStyle name="Normal 17 3" xfId="295"/>
    <cellStyle name="Normal 17 4" xfId="296"/>
    <cellStyle name="Normal 17 5" xfId="297"/>
    <cellStyle name="Normal 18" xfId="35"/>
    <cellStyle name="Normal 18 2" xfId="36"/>
    <cellStyle name="Normal 18 3" xfId="298"/>
    <cellStyle name="Normal 18 4" xfId="299"/>
    <cellStyle name="Normal 18 5" xfId="300"/>
    <cellStyle name="Normal 19" xfId="37"/>
    <cellStyle name="Normal 19 2" xfId="38"/>
    <cellStyle name="Normal 19 3" xfId="301"/>
    <cellStyle name="Normal 19 4" xfId="302"/>
    <cellStyle name="Normal 19 5" xfId="303"/>
    <cellStyle name="Normal 2" xfId="39"/>
    <cellStyle name="Normal 2 2" xfId="40"/>
    <cellStyle name="Normal 2 2 2" xfId="41"/>
    <cellStyle name="Normal 2 2 3" xfId="304"/>
    <cellStyle name="Normal 2 2 4" xfId="305"/>
    <cellStyle name="Normal 2 2 5" xfId="306"/>
    <cellStyle name="Normal 2 3" xfId="42"/>
    <cellStyle name="Normal 2 3 2" xfId="43"/>
    <cellStyle name="Normal 2 3 2 2" xfId="44"/>
    <cellStyle name="Normal 2 3 2 2 2" xfId="45"/>
    <cellStyle name="Normal 2 3 2 2 3" xfId="307"/>
    <cellStyle name="Normal 2 3 2 2 4" xfId="308"/>
    <cellStyle name="Normal 2 3 2 2 5" xfId="309"/>
    <cellStyle name="Normal 2 3 2 3" xfId="46"/>
    <cellStyle name="Normal 2 3 2 3 2" xfId="47"/>
    <cellStyle name="Normal 2 3 2 3 3" xfId="310"/>
    <cellStyle name="Normal 2 3 2 3 4" xfId="311"/>
    <cellStyle name="Normal 2 3 2 3 5" xfId="312"/>
    <cellStyle name="Normal 2 3 2 4" xfId="48"/>
    <cellStyle name="Normal 2 3 2 5" xfId="313"/>
    <cellStyle name="Normal 2 3 2 6" xfId="314"/>
    <cellStyle name="Normal 2 3 2 7" xfId="315"/>
    <cellStyle name="Normal 2 3 3" xfId="49"/>
    <cellStyle name="Normal 2 3 3 2" xfId="50"/>
    <cellStyle name="Normal 2 3 3 3" xfId="316"/>
    <cellStyle name="Normal 2 3 3 4" xfId="317"/>
    <cellStyle name="Normal 2 3 3 5" xfId="318"/>
    <cellStyle name="Normal 2 3 4" xfId="51"/>
    <cellStyle name="Normal 2 3 4 2" xfId="52"/>
    <cellStyle name="Normal 2 3 4 2 2" xfId="53"/>
    <cellStyle name="Normal 2 3 4 2 2 2" xfId="5"/>
    <cellStyle name="Normal 2 3 4 3" xfId="54"/>
    <cellStyle name="Normal 2 3 4 4" xfId="319"/>
    <cellStyle name="Normal 2 3 4 5" xfId="320"/>
    <cellStyle name="Normal 2 3 5" xfId="55"/>
    <cellStyle name="Normal 2 3 6" xfId="321"/>
    <cellStyle name="Normal 2 3 7" xfId="322"/>
    <cellStyle name="Normal 2 3 8" xfId="323"/>
    <cellStyle name="Normal 2 4" xfId="56"/>
    <cellStyle name="Normal 2 5" xfId="57"/>
    <cellStyle name="Normal 2 5 2" xfId="324"/>
    <cellStyle name="Normal 2 5 3" xfId="325"/>
    <cellStyle name="Normal 2 5 4" xfId="326"/>
    <cellStyle name="Normal 2 5 5" xfId="327"/>
    <cellStyle name="Normal 20" xfId="58"/>
    <cellStyle name="Normal 20 2" xfId="59"/>
    <cellStyle name="Normal 20 3" xfId="328"/>
    <cellStyle name="Normal 20 4" xfId="329"/>
    <cellStyle name="Normal 20 5" xfId="330"/>
    <cellStyle name="Normal 21" xfId="60"/>
    <cellStyle name="Normal 21 2" xfId="61"/>
    <cellStyle name="Normal 21 3" xfId="331"/>
    <cellStyle name="Normal 21 4" xfId="332"/>
    <cellStyle name="Normal 21 5" xfId="333"/>
    <cellStyle name="Normal 22" xfId="62"/>
    <cellStyle name="Normal 22 2" xfId="63"/>
    <cellStyle name="Normal 22 3" xfId="334"/>
    <cellStyle name="Normal 22 4" xfId="335"/>
    <cellStyle name="Normal 22 5" xfId="336"/>
    <cellStyle name="Normal 23" xfId="64"/>
    <cellStyle name="Normal 23 2" xfId="65"/>
    <cellStyle name="Normal 23 3" xfId="337"/>
    <cellStyle name="Normal 23 4" xfId="338"/>
    <cellStyle name="Normal 23 5" xfId="339"/>
    <cellStyle name="Normal 24" xfId="66"/>
    <cellStyle name="Normal 24 2" xfId="67"/>
    <cellStyle name="Normal 24 3" xfId="340"/>
    <cellStyle name="Normal 24 4" xfId="341"/>
    <cellStyle name="Normal 24 5" xfId="342"/>
    <cellStyle name="Normal 25" xfId="68"/>
    <cellStyle name="Normal 25 2" xfId="69"/>
    <cellStyle name="Normal 25 3" xfId="343"/>
    <cellStyle name="Normal 25 4" xfId="344"/>
    <cellStyle name="Normal 25 5" xfId="345"/>
    <cellStyle name="Normal 26" xfId="70"/>
    <cellStyle name="Normal 26 2" xfId="71"/>
    <cellStyle name="Normal 26 3" xfId="346"/>
    <cellStyle name="Normal 26 4" xfId="347"/>
    <cellStyle name="Normal 26 5" xfId="348"/>
    <cellStyle name="Normal 27" xfId="72"/>
    <cellStyle name="Normal 27 2" xfId="73"/>
    <cellStyle name="Normal 27 3" xfId="349"/>
    <cellStyle name="Normal 27 4" xfId="350"/>
    <cellStyle name="Normal 27 5" xfId="351"/>
    <cellStyle name="Normal 28" xfId="74"/>
    <cellStyle name="Normal 29" xfId="75"/>
    <cellStyle name="Normal 29 2" xfId="76"/>
    <cellStyle name="Normal 29 3" xfId="352"/>
    <cellStyle name="Normal 29 4" xfId="353"/>
    <cellStyle name="Normal 29 5" xfId="354"/>
    <cellStyle name="Normal 3" xfId="77"/>
    <cellStyle name="Normal 3 2" xfId="78"/>
    <cellStyle name="Normal 3 2 2" xfId="218"/>
    <cellStyle name="Normal 30" xfId="79"/>
    <cellStyle name="Normal 30 2" xfId="1"/>
    <cellStyle name="Normal 30 3" xfId="355"/>
    <cellStyle name="Normal 30 4" xfId="356"/>
    <cellStyle name="Normal 30 5" xfId="357"/>
    <cellStyle name="Normal 31" xfId="80"/>
    <cellStyle name="Normal 31 2" xfId="81"/>
    <cellStyle name="Normal 31 3" xfId="358"/>
    <cellStyle name="Normal 31 4" xfId="359"/>
    <cellStyle name="Normal 31 5" xfId="360"/>
    <cellStyle name="Normal 32" xfId="82"/>
    <cellStyle name="Normal 32 2" xfId="361"/>
    <cellStyle name="Normal 32 3" xfId="362"/>
    <cellStyle name="Normal 32 4" xfId="363"/>
    <cellStyle name="Normal 32 5" xfId="364"/>
    <cellStyle name="Normal 33" xfId="83"/>
    <cellStyle name="Normal 33 2" xfId="365"/>
    <cellStyle name="Normal 33 3" xfId="366"/>
    <cellStyle name="Normal 33 4" xfId="367"/>
    <cellStyle name="Normal 33 5" xfId="368"/>
    <cellStyle name="Normal 34" xfId="84"/>
    <cellStyle name="Normal 34 2" xfId="369"/>
    <cellStyle name="Normal 34 3" xfId="370"/>
    <cellStyle name="Normal 34 4" xfId="371"/>
    <cellStyle name="Normal 34 5" xfId="372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 2" xfId="91"/>
    <cellStyle name="Normal 4 2 2" xfId="92"/>
    <cellStyle name="Normal 4 2 2 2" xfId="93"/>
    <cellStyle name="Normal 4 2 2 2 2" xfId="94"/>
    <cellStyle name="Normal 4 2 2 2 2 2" xfId="95"/>
    <cellStyle name="Normal 4 2 2 2 2 3" xfId="373"/>
    <cellStyle name="Normal 4 2 2 2 2 4" xfId="374"/>
    <cellStyle name="Normal 4 2 2 2 2 5" xfId="375"/>
    <cellStyle name="Normal 4 2 2 2 3" xfId="96"/>
    <cellStyle name="Normal 4 2 2 2 4" xfId="376"/>
    <cellStyle name="Normal 4 2 2 2 5" xfId="377"/>
    <cellStyle name="Normal 4 2 2 2 6" xfId="378"/>
    <cellStyle name="Normal 4 2 2 3" xfId="97"/>
    <cellStyle name="Normal 4 2 2 4" xfId="379"/>
    <cellStyle name="Normal 4 2 2 5" xfId="380"/>
    <cellStyle name="Normal 4 2 2 6" xfId="381"/>
    <cellStyle name="Normal 4 2 3" xfId="98"/>
    <cellStyle name="Normal 4 2 4" xfId="382"/>
    <cellStyle name="Normal 4 2 5" xfId="383"/>
    <cellStyle name="Normal 4 2 6" xfId="384"/>
    <cellStyle name="Normal 4 3" xfId="99"/>
    <cellStyle name="Normal 5" xfId="100"/>
    <cellStyle name="Normal 5 2" xfId="101"/>
    <cellStyle name="Normal 6" xfId="102"/>
    <cellStyle name="Normal 6 2" xfId="103"/>
    <cellStyle name="Normal 6 3" xfId="385"/>
    <cellStyle name="Normal 6 4" xfId="386"/>
    <cellStyle name="Normal 6 5" xfId="387"/>
    <cellStyle name="Normal 6 6" xfId="388"/>
    <cellStyle name="Normal 7" xfId="104"/>
    <cellStyle name="Normal 7 2" xfId="105"/>
    <cellStyle name="Normal 7 3" xfId="389"/>
    <cellStyle name="Normal 7 4" xfId="390"/>
    <cellStyle name="Normal 7 5" xfId="391"/>
    <cellStyle name="Normal 8" xfId="106"/>
    <cellStyle name="Normal 8 2" xfId="107"/>
    <cellStyle name="Normal 8 3" xfId="392"/>
    <cellStyle name="Normal 8 4" xfId="393"/>
    <cellStyle name="Normal 8 5" xfId="394"/>
    <cellStyle name="Normal 9" xfId="108"/>
    <cellStyle name="Normal 9 2" xfId="109"/>
    <cellStyle name="Normal 9 3" xfId="395"/>
    <cellStyle name="Normal 9 4" xfId="396"/>
    <cellStyle name="Normal 9 5" xfId="397"/>
    <cellStyle name="Normal_12500T1C" xfId="4"/>
    <cellStyle name="Note 2" xfId="219"/>
    <cellStyle name="Note 3" xfId="220"/>
    <cellStyle name="Output 2" xfId="221"/>
    <cellStyle name="Output 3" xfId="222"/>
    <cellStyle name="Percent 2" xfId="110"/>
    <cellStyle name="Percent 2 2" xfId="223"/>
    <cellStyle name="Percent 2 2 2" xfId="224"/>
    <cellStyle name="Percent 2 2 2 2" xfId="398"/>
    <cellStyle name="Percent 2 2 2 2 2" xfId="399"/>
    <cellStyle name="Percent 2 2 2 2 3" xfId="400"/>
    <cellStyle name="Percent 2 2 2 2 4" xfId="401"/>
    <cellStyle name="Percent 2 2 2 2 5" xfId="402"/>
    <cellStyle name="Percent 2 2 2 3" xfId="403"/>
    <cellStyle name="Percent 2 2 2 4" xfId="404"/>
    <cellStyle name="Percent 2 2 2 5" xfId="405"/>
    <cellStyle name="Percent 2 2 3" xfId="225"/>
    <cellStyle name="Percent 2 2 4" xfId="406"/>
    <cellStyle name="Percent 2 2 5" xfId="407"/>
    <cellStyle name="Percent 2 2 6" xfId="408"/>
    <cellStyle name="Percent 2 2 7" xfId="409"/>
    <cellStyle name="Percent 2 3" xfId="226"/>
    <cellStyle name="Percent 3" xfId="111"/>
    <cellStyle name="Percent 3 2" xfId="227"/>
    <cellStyle name="Percent 3 3" xfId="410"/>
    <cellStyle name="Percent 3 4" xfId="411"/>
    <cellStyle name="Percent 3 5" xfId="412"/>
    <cellStyle name="Percent 3 6" xfId="413"/>
    <cellStyle name="Percent 4" xfId="228"/>
    <cellStyle name="Percent 5" xfId="229"/>
    <cellStyle name="Title 2" xfId="230"/>
    <cellStyle name="Title 3" xfId="231"/>
    <cellStyle name="Total 2" xfId="232"/>
    <cellStyle name="Total 3" xfId="233"/>
    <cellStyle name="Warning Text 2" xfId="234"/>
    <cellStyle name="Warning Text 3" xfId="2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2.3.19%20-%20Previous%20version\PC%20Trade%20Green%20-%20Production%20data%20storage%20area\Digital%20data%20entry%20files\2019\Imports\A-%20Jan%202019%20Digital%20Data%20Entry%20Mo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 &amp; load"/>
      <sheetName val="Classifications"/>
    </sheetNames>
    <sheetDataSet>
      <sheetData sheetId="0"/>
      <sheetData sheetId="1">
        <row r="7">
          <cell r="C7" t="str">
            <v>Fish</v>
          </cell>
        </row>
        <row r="8">
          <cell r="C8" t="str">
            <v>Dairy</v>
          </cell>
        </row>
        <row r="11">
          <cell r="C11" t="str">
            <v>Vegetables</v>
          </cell>
        </row>
        <row r="12">
          <cell r="C12" t="str">
            <v>Fruits and nuts</v>
          </cell>
        </row>
        <row r="13">
          <cell r="C13" t="str">
            <v>Coffee, tea, and spices</v>
          </cell>
        </row>
        <row r="15">
          <cell r="C15" t="str">
            <v>Milling industry products</v>
          </cell>
        </row>
        <row r="16">
          <cell r="C16" t="str">
            <v>Oil seeds</v>
          </cell>
        </row>
        <row r="19">
          <cell r="C19" t="str">
            <v>Fats and oils</v>
          </cell>
        </row>
        <row r="21">
          <cell r="C21" t="str">
            <v>Sugar</v>
          </cell>
        </row>
        <row r="22">
          <cell r="C22" t="str">
            <v>Cocoa</v>
          </cell>
        </row>
        <row r="23">
          <cell r="C23" t="str">
            <v>Cereal preparations</v>
          </cell>
        </row>
        <row r="24">
          <cell r="C24" t="str">
            <v>Vegetable, fruit, and nut preparations</v>
          </cell>
        </row>
        <row r="26">
          <cell r="C26" t="str">
            <v>Beverages</v>
          </cell>
        </row>
        <row r="27">
          <cell r="C27" t="str">
            <v>Food wastes</v>
          </cell>
        </row>
        <row r="28">
          <cell r="C28" t="str">
            <v>Tobacco</v>
          </cell>
        </row>
        <row r="29">
          <cell r="C29" t="str">
            <v>Mineral substances</v>
          </cell>
        </row>
        <row r="32">
          <cell r="C32" t="str">
            <v>Inorganic chemicals and compounds</v>
          </cell>
        </row>
        <row r="36">
          <cell r="C36" t="str">
            <v>Dyes, tannin, and paint</v>
          </cell>
        </row>
        <row r="37">
          <cell r="C37" t="str">
            <v>Essential oils and cosmetic preparations</v>
          </cell>
        </row>
        <row r="38">
          <cell r="C38" t="str">
            <v>Soaps and polishes</v>
          </cell>
        </row>
        <row r="41">
          <cell r="C41" t="str">
            <v>Photographic equipment</v>
          </cell>
        </row>
        <row r="42">
          <cell r="C42" t="str">
            <v>Chemical products n.e.c.</v>
          </cell>
        </row>
        <row r="44">
          <cell r="C44" t="str">
            <v>Rubber</v>
          </cell>
        </row>
        <row r="52">
          <cell r="C52" t="str">
            <v>Paper products</v>
          </cell>
        </row>
        <row r="53">
          <cell r="C53" t="str">
            <v>Books and newspapers</v>
          </cell>
        </row>
        <row r="59">
          <cell r="C59" t="str">
            <v>Man-made staple fibres</v>
          </cell>
        </row>
        <row r="65">
          <cell r="C65" t="str">
            <v>Knitted and crocheted apparel</v>
          </cell>
        </row>
        <row r="66">
          <cell r="C66" t="str">
            <v>Apparel not knitted and crocheted</v>
          </cell>
        </row>
        <row r="67">
          <cell r="C67" t="str">
            <v>Made up textile articles</v>
          </cell>
        </row>
        <row r="68">
          <cell r="C68" t="str">
            <v>Footwear</v>
          </cell>
        </row>
        <row r="72">
          <cell r="C72" t="str">
            <v>Stone</v>
          </cell>
        </row>
        <row r="74">
          <cell r="C74" t="str">
            <v>Glass and glassware</v>
          </cell>
        </row>
        <row r="80">
          <cell r="C80" t="str">
            <v>Aluminium</v>
          </cell>
        </row>
        <row r="85">
          <cell r="C85" t="str">
            <v>Metal tools and cutlery</v>
          </cell>
        </row>
        <row r="86">
          <cell r="C86" t="str">
            <v>Miscellaneous metal articles</v>
          </cell>
        </row>
        <row r="93">
          <cell r="C93" t="str">
            <v>Optical, medical, and measuring equipment</v>
          </cell>
        </row>
        <row r="97">
          <cell r="C97" t="str">
            <v>Furniture</v>
          </cell>
        </row>
        <row r="98">
          <cell r="C98" t="str">
            <v>Toys and games</v>
          </cell>
        </row>
        <row r="99">
          <cell r="C99" t="str">
            <v>Miscellaneous manufactured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7"/>
  <sheetViews>
    <sheetView tabSelected="1" topLeftCell="A38" workbookViewId="0">
      <selection activeCell="F12" sqref="F12"/>
    </sheetView>
  </sheetViews>
  <sheetFormatPr defaultColWidth="0" defaultRowHeight="10.5" x14ac:dyDescent="0.15"/>
  <cols>
    <col min="1" max="1" width="4.7109375" style="13" customWidth="1"/>
    <col min="2" max="2" width="2.7109375" style="32" customWidth="1"/>
    <col min="3" max="3" width="4.140625" style="12" customWidth="1"/>
    <col min="4" max="4" width="4.42578125" style="12" customWidth="1"/>
    <col min="5" max="5" width="14.140625" style="13" customWidth="1"/>
    <col min="6" max="6" width="15.42578125" style="14" customWidth="1"/>
    <col min="7" max="7" width="13.140625" style="13" customWidth="1"/>
    <col min="8" max="8" width="14.5703125" style="33" customWidth="1"/>
    <col min="9" max="9" width="9.140625" style="13" customWidth="1"/>
    <col min="10" max="16" width="0" style="13" hidden="1" customWidth="1"/>
    <col min="17" max="16384" width="9.140625" style="13" hidden="1"/>
  </cols>
  <sheetData>
    <row r="1" spans="2:8" ht="3" customHeight="1" x14ac:dyDescent="0.15">
      <c r="B1" s="12"/>
      <c r="H1" s="15"/>
    </row>
    <row r="2" spans="2:8" ht="2.25" customHeight="1" x14ac:dyDescent="0.15">
      <c r="B2" s="12"/>
      <c r="H2" s="15"/>
    </row>
    <row r="3" spans="2:8" ht="16.5" customHeight="1" x14ac:dyDescent="0.25">
      <c r="B3" s="238" t="s">
        <v>44</v>
      </c>
      <c r="C3" s="238"/>
      <c r="D3" s="238"/>
      <c r="E3" s="44" t="s">
        <v>45</v>
      </c>
      <c r="F3" s="44"/>
      <c r="G3" s="44"/>
      <c r="H3" s="44"/>
    </row>
    <row r="4" spans="2:8" ht="17.25" x14ac:dyDescent="0.25">
      <c r="B4" s="45"/>
      <c r="C4" s="45"/>
      <c r="D4" s="46"/>
      <c r="E4" s="47" t="s">
        <v>183</v>
      </c>
      <c r="F4" s="48"/>
      <c r="G4" s="48"/>
      <c r="H4" s="48"/>
    </row>
    <row r="5" spans="2:8" ht="21" customHeight="1" x14ac:dyDescent="0.15">
      <c r="B5" s="217" t="s">
        <v>46</v>
      </c>
      <c r="C5" s="218"/>
      <c r="D5" s="218"/>
      <c r="E5" s="219"/>
      <c r="F5" s="49" t="s">
        <v>47</v>
      </c>
      <c r="G5" s="50" t="s">
        <v>48</v>
      </c>
      <c r="H5" s="50" t="s">
        <v>49</v>
      </c>
    </row>
    <row r="6" spans="2:8" ht="15" customHeight="1" x14ac:dyDescent="0.2">
      <c r="B6" s="220" t="s">
        <v>4</v>
      </c>
      <c r="C6" s="221"/>
      <c r="D6" s="221"/>
      <c r="E6" s="221"/>
      <c r="F6" s="221"/>
      <c r="G6" s="221"/>
      <c r="H6" s="222"/>
    </row>
    <row r="7" spans="2:8" ht="15" customHeight="1" x14ac:dyDescent="0.2">
      <c r="B7" s="232" t="s">
        <v>50</v>
      </c>
      <c r="C7" s="233"/>
      <c r="D7" s="233"/>
      <c r="E7" s="234"/>
      <c r="F7" s="51">
        <v>153111.16223439816</v>
      </c>
      <c r="G7" s="51">
        <v>805751.71800000011</v>
      </c>
      <c r="H7" s="52">
        <v>-652640.55576560192</v>
      </c>
    </row>
    <row r="8" spans="2:8" ht="15" customHeight="1" x14ac:dyDescent="0.2">
      <c r="B8" s="232" t="s">
        <v>51</v>
      </c>
      <c r="C8" s="233"/>
      <c r="D8" s="239"/>
      <c r="E8" s="240"/>
      <c r="F8" s="51">
        <v>176427.61899999998</v>
      </c>
      <c r="G8" s="51">
        <v>791973.80199999991</v>
      </c>
      <c r="H8" s="52">
        <v>-615546.18478118395</v>
      </c>
    </row>
    <row r="9" spans="2:8" ht="15" customHeight="1" x14ac:dyDescent="0.2">
      <c r="B9" s="232" t="s">
        <v>52</v>
      </c>
      <c r="C9" s="233"/>
      <c r="D9" s="233"/>
      <c r="E9" s="234"/>
      <c r="F9" s="51">
        <v>144103.185</v>
      </c>
      <c r="G9" s="51">
        <v>851292.15399999998</v>
      </c>
      <c r="H9" s="52">
        <v>-707188.94262536801</v>
      </c>
    </row>
    <row r="10" spans="2:8" ht="15" customHeight="1" x14ac:dyDescent="0.2">
      <c r="B10" s="232" t="s">
        <v>53</v>
      </c>
      <c r="C10" s="233"/>
      <c r="D10" s="233"/>
      <c r="E10" s="234"/>
      <c r="F10" s="51">
        <v>117400.17169</v>
      </c>
      <c r="G10" s="51">
        <v>895325.98099999991</v>
      </c>
      <c r="H10" s="52">
        <v>-777925.80930999992</v>
      </c>
    </row>
    <row r="11" spans="2:8" ht="15" customHeight="1" x14ac:dyDescent="0.2">
      <c r="B11" s="232" t="s">
        <v>54</v>
      </c>
      <c r="C11" s="233"/>
      <c r="D11" s="233"/>
      <c r="E11" s="234"/>
      <c r="F11" s="53">
        <v>136017.83399999997</v>
      </c>
      <c r="G11" s="51">
        <v>855389.66299999994</v>
      </c>
      <c r="H11" s="52">
        <v>-719371.82097099989</v>
      </c>
    </row>
    <row r="12" spans="2:8" ht="15" customHeight="1" x14ac:dyDescent="0.2">
      <c r="B12" s="232" t="s">
        <v>55</v>
      </c>
      <c r="C12" s="233"/>
      <c r="D12" s="233"/>
      <c r="E12" s="234"/>
      <c r="F12" s="53">
        <v>143755.16599999997</v>
      </c>
      <c r="G12" s="51">
        <v>899005.16399999999</v>
      </c>
      <c r="H12" s="52">
        <v>-755249.99800000002</v>
      </c>
    </row>
    <row r="13" spans="2:8" ht="15" customHeight="1" x14ac:dyDescent="0.2">
      <c r="B13" s="232" t="s">
        <v>56</v>
      </c>
      <c r="C13" s="233"/>
      <c r="D13" s="233"/>
      <c r="E13" s="234"/>
      <c r="F13" s="53">
        <v>112215.33900000001</v>
      </c>
      <c r="G13" s="51">
        <v>900997.424</v>
      </c>
      <c r="H13" s="52">
        <v>-788782.08499999996</v>
      </c>
    </row>
    <row r="14" spans="2:8" ht="15" customHeight="1" x14ac:dyDescent="0.2">
      <c r="B14" s="235" t="s">
        <v>57</v>
      </c>
      <c r="C14" s="236"/>
      <c r="D14" s="236"/>
      <c r="E14" s="237"/>
      <c r="F14" s="54">
        <v>119204.45600000001</v>
      </c>
      <c r="G14" s="55">
        <v>939443.29799999995</v>
      </c>
      <c r="H14" s="56">
        <v>-820238.84199999995</v>
      </c>
    </row>
    <row r="15" spans="2:8" ht="15" customHeight="1" x14ac:dyDescent="0.2">
      <c r="B15" s="223" t="s">
        <v>5</v>
      </c>
      <c r="C15" s="224"/>
      <c r="D15" s="224"/>
      <c r="E15" s="224"/>
      <c r="F15" s="224"/>
      <c r="G15" s="224"/>
      <c r="H15" s="225"/>
    </row>
    <row r="16" spans="2:8" ht="15" customHeight="1" x14ac:dyDescent="0.2">
      <c r="B16" s="230">
        <v>2016</v>
      </c>
      <c r="C16" s="231"/>
      <c r="D16" s="231"/>
      <c r="E16" s="57" t="s">
        <v>58</v>
      </c>
      <c r="F16" s="58">
        <v>28255.562999999998</v>
      </c>
      <c r="G16" s="58">
        <v>220834.76900000003</v>
      </c>
      <c r="H16" s="59">
        <v>-192579.20600000001</v>
      </c>
    </row>
    <row r="17" spans="1:10" ht="15" customHeight="1" x14ac:dyDescent="0.2">
      <c r="B17" s="60"/>
      <c r="C17" s="61"/>
      <c r="D17" s="61"/>
      <c r="E17" s="57" t="s">
        <v>59</v>
      </c>
      <c r="F17" s="58">
        <v>35098.100999999995</v>
      </c>
      <c r="G17" s="58">
        <v>226980.62300000002</v>
      </c>
      <c r="H17" s="59">
        <v>-191882.522</v>
      </c>
    </row>
    <row r="18" spans="1:10" ht="15" customHeight="1" x14ac:dyDescent="0.2">
      <c r="B18" s="60"/>
      <c r="C18" s="61"/>
      <c r="D18" s="61"/>
      <c r="E18" s="57" t="s">
        <v>60</v>
      </c>
      <c r="F18" s="58">
        <v>44935.824000000001</v>
      </c>
      <c r="G18" s="58">
        <v>224418.06799999997</v>
      </c>
      <c r="H18" s="59">
        <v>-179482.24399999998</v>
      </c>
    </row>
    <row r="19" spans="1:10" ht="15" customHeight="1" x14ac:dyDescent="0.2">
      <c r="B19" s="60"/>
      <c r="C19" s="61"/>
      <c r="D19" s="61"/>
      <c r="E19" s="57" t="s">
        <v>61</v>
      </c>
      <c r="F19" s="58">
        <v>35465.678</v>
      </c>
      <c r="G19" s="58">
        <v>226771.70400000003</v>
      </c>
      <c r="H19" s="59">
        <v>-191306.02600000001</v>
      </c>
    </row>
    <row r="20" spans="1:10" ht="15" customHeight="1" x14ac:dyDescent="0.2">
      <c r="B20" s="230">
        <v>2017</v>
      </c>
      <c r="C20" s="231"/>
      <c r="D20" s="231"/>
      <c r="E20" s="57" t="s">
        <v>58</v>
      </c>
      <c r="F20" s="58">
        <v>25870.980999999996</v>
      </c>
      <c r="G20" s="58">
        <v>210126.28999999998</v>
      </c>
      <c r="H20" s="59">
        <v>-184255.30900000001</v>
      </c>
    </row>
    <row r="21" spans="1:10" ht="15" customHeight="1" x14ac:dyDescent="0.2">
      <c r="B21" s="60"/>
      <c r="C21" s="61"/>
      <c r="D21" s="61"/>
      <c r="E21" s="57" t="s">
        <v>59</v>
      </c>
      <c r="F21" s="58">
        <v>31137.691999999999</v>
      </c>
      <c r="G21" s="58">
        <v>210683.549</v>
      </c>
      <c r="H21" s="59">
        <v>-179545.85700000002</v>
      </c>
    </row>
    <row r="22" spans="1:10" ht="15" customHeight="1" x14ac:dyDescent="0.2">
      <c r="B22" s="60"/>
      <c r="C22" s="61"/>
      <c r="D22" s="61"/>
      <c r="E22" s="57" t="s">
        <v>60</v>
      </c>
      <c r="F22" s="58">
        <v>30834.237000000001</v>
      </c>
      <c r="G22" s="58">
        <v>235475.19300000003</v>
      </c>
      <c r="H22" s="59">
        <v>-204640.95600000001</v>
      </c>
    </row>
    <row r="23" spans="1:10" ht="15" customHeight="1" x14ac:dyDescent="0.2">
      <c r="B23" s="60"/>
      <c r="C23" s="61"/>
      <c r="D23" s="61"/>
      <c r="E23" s="57" t="s">
        <v>61</v>
      </c>
      <c r="F23" s="58">
        <v>24372.429000000004</v>
      </c>
      <c r="G23" s="58">
        <v>244712.39199999999</v>
      </c>
      <c r="H23" s="59">
        <v>-220339.96299999999</v>
      </c>
    </row>
    <row r="24" spans="1:10" ht="15" customHeight="1" x14ac:dyDescent="0.2">
      <c r="B24" s="230">
        <v>2018</v>
      </c>
      <c r="C24" s="231"/>
      <c r="D24" s="231"/>
      <c r="E24" s="57" t="s">
        <v>58</v>
      </c>
      <c r="F24" s="58">
        <v>20050.338000000003</v>
      </c>
      <c r="G24" s="58">
        <v>197019.63099999999</v>
      </c>
      <c r="H24" s="59">
        <v>-176969.29300000001</v>
      </c>
    </row>
    <row r="25" spans="1:10" ht="15" customHeight="1" x14ac:dyDescent="0.2">
      <c r="B25" s="60"/>
      <c r="C25" s="61"/>
      <c r="D25" s="61"/>
      <c r="E25" s="57" t="s">
        <v>59</v>
      </c>
      <c r="F25" s="58">
        <v>25857.582000000002</v>
      </c>
      <c r="G25" s="58">
        <v>227651.74099999998</v>
      </c>
      <c r="H25" s="59">
        <v>-201794.15899999999</v>
      </c>
    </row>
    <row r="26" spans="1:10" ht="15" customHeight="1" x14ac:dyDescent="0.2">
      <c r="B26" s="60"/>
      <c r="C26" s="61"/>
      <c r="D26" s="61"/>
      <c r="E26" s="57" t="s">
        <v>60</v>
      </c>
      <c r="F26" s="58">
        <v>36020.733</v>
      </c>
      <c r="G26" s="58">
        <v>250123.24300000002</v>
      </c>
      <c r="H26" s="59">
        <v>-214102.51</v>
      </c>
    </row>
    <row r="27" spans="1:10" ht="15" customHeight="1" x14ac:dyDescent="0.2">
      <c r="B27" s="62"/>
      <c r="C27" s="63"/>
      <c r="D27" s="63"/>
      <c r="E27" s="57" t="s">
        <v>62</v>
      </c>
      <c r="F27" s="58">
        <f>SUM(F50:F52)</f>
        <v>37275.803</v>
      </c>
      <c r="G27" s="58">
        <f>SUM(G50:G52)</f>
        <v>264648.68299999996</v>
      </c>
      <c r="H27" s="59">
        <f>F27-G27</f>
        <v>-227372.87999999995</v>
      </c>
    </row>
    <row r="28" spans="1:10" ht="15" customHeight="1" x14ac:dyDescent="0.2">
      <c r="B28" s="223" t="s">
        <v>10</v>
      </c>
      <c r="C28" s="224"/>
      <c r="D28" s="224"/>
      <c r="E28" s="224"/>
      <c r="F28" s="224"/>
      <c r="G28" s="224"/>
      <c r="H28" s="225"/>
    </row>
    <row r="29" spans="1:10" s="16" customFormat="1" ht="15" customHeight="1" x14ac:dyDescent="0.2">
      <c r="A29" s="12"/>
      <c r="B29" s="226">
        <v>2017</v>
      </c>
      <c r="C29" s="227"/>
      <c r="D29" s="227"/>
      <c r="E29" s="63" t="s">
        <v>63</v>
      </c>
      <c r="F29" s="53">
        <v>7689.9819999999991</v>
      </c>
      <c r="G29" s="51">
        <v>69698.254000000001</v>
      </c>
      <c r="H29" s="52">
        <v>-62008.272000000004</v>
      </c>
      <c r="J29" s="17"/>
    </row>
    <row r="30" spans="1:10" s="16" customFormat="1" ht="15" customHeight="1" x14ac:dyDescent="0.2">
      <c r="A30" s="12"/>
      <c r="B30" s="64"/>
      <c r="C30" s="65"/>
      <c r="D30" s="66"/>
      <c r="E30" s="63" t="s">
        <v>64</v>
      </c>
      <c r="F30" s="53">
        <v>10180.56</v>
      </c>
      <c r="G30" s="51">
        <v>61293.885999999999</v>
      </c>
      <c r="H30" s="52">
        <v>-51113.326000000001</v>
      </c>
      <c r="J30" s="17"/>
    </row>
    <row r="31" spans="1:10" s="16" customFormat="1" ht="15" customHeight="1" x14ac:dyDescent="0.2">
      <c r="A31" s="12"/>
      <c r="B31" s="64"/>
      <c r="C31" s="65"/>
      <c r="D31" s="66"/>
      <c r="E31" s="63" t="s">
        <v>65</v>
      </c>
      <c r="F31" s="53">
        <v>8000.4389999999994</v>
      </c>
      <c r="G31" s="51">
        <v>79134.149999999994</v>
      </c>
      <c r="H31" s="52">
        <v>-71133.710999999996</v>
      </c>
      <c r="J31" s="17"/>
    </row>
    <row r="32" spans="1:10" s="16" customFormat="1" ht="15" customHeight="1" x14ac:dyDescent="0.2">
      <c r="A32" s="12"/>
      <c r="B32" s="64"/>
      <c r="C32" s="65"/>
      <c r="D32" s="66"/>
      <c r="E32" s="63" t="s">
        <v>66</v>
      </c>
      <c r="F32" s="53">
        <v>7588.8190000000004</v>
      </c>
      <c r="G32" s="51">
        <v>66272.406999999992</v>
      </c>
      <c r="H32" s="52">
        <v>-58683.587999999989</v>
      </c>
      <c r="J32" s="17"/>
    </row>
    <row r="33" spans="1:10" s="16" customFormat="1" ht="15" customHeight="1" x14ac:dyDescent="0.2">
      <c r="A33" s="12"/>
      <c r="B33" s="64"/>
      <c r="C33" s="65"/>
      <c r="D33" s="66"/>
      <c r="E33" s="63" t="s">
        <v>67</v>
      </c>
      <c r="F33" s="53">
        <v>9191.0729999999985</v>
      </c>
      <c r="G33" s="51">
        <v>72040.302000000011</v>
      </c>
      <c r="H33" s="52">
        <v>-62849.229000000014</v>
      </c>
      <c r="J33" s="17"/>
    </row>
    <row r="34" spans="1:10" s="16" customFormat="1" ht="15" customHeight="1" x14ac:dyDescent="0.2">
      <c r="A34" s="12"/>
      <c r="B34" s="64"/>
      <c r="C34" s="65"/>
      <c r="D34" s="66"/>
      <c r="E34" s="67" t="s">
        <v>68</v>
      </c>
      <c r="F34" s="51">
        <v>14357.8</v>
      </c>
      <c r="G34" s="51">
        <v>72370.840000000011</v>
      </c>
      <c r="H34" s="52">
        <v>-58013.040000000008</v>
      </c>
      <c r="J34" s="17"/>
    </row>
    <row r="35" spans="1:10" s="16" customFormat="1" ht="15" customHeight="1" x14ac:dyDescent="0.2">
      <c r="A35" s="12"/>
      <c r="B35" s="64"/>
      <c r="C35" s="65"/>
      <c r="D35" s="66"/>
      <c r="E35" s="67" t="s">
        <v>69</v>
      </c>
      <c r="F35" s="51">
        <v>8952.1489999999994</v>
      </c>
      <c r="G35" s="51">
        <v>70292.476999999999</v>
      </c>
      <c r="H35" s="52">
        <v>-61340.328000000001</v>
      </c>
      <c r="J35" s="17"/>
    </row>
    <row r="36" spans="1:10" s="16" customFormat="1" ht="15" customHeight="1" x14ac:dyDescent="0.2">
      <c r="A36" s="12"/>
      <c r="B36" s="64"/>
      <c r="C36" s="65"/>
      <c r="D36" s="66"/>
      <c r="E36" s="63" t="s">
        <v>70</v>
      </c>
      <c r="F36" s="53">
        <v>11450.452000000001</v>
      </c>
      <c r="G36" s="51">
        <v>80355.75</v>
      </c>
      <c r="H36" s="52">
        <v>-68905.297999999995</v>
      </c>
      <c r="J36" s="17"/>
    </row>
    <row r="37" spans="1:10" s="16" customFormat="1" ht="15" customHeight="1" x14ac:dyDescent="0.2">
      <c r="A37" s="12"/>
      <c r="B37" s="64"/>
      <c r="C37" s="65"/>
      <c r="D37" s="66"/>
      <c r="E37" s="63" t="s">
        <v>71</v>
      </c>
      <c r="F37" s="53">
        <v>10431.635999999999</v>
      </c>
      <c r="G37" s="51">
        <v>84826.966000000015</v>
      </c>
      <c r="H37" s="52">
        <v>-74395.330000000016</v>
      </c>
      <c r="J37" s="17"/>
    </row>
    <row r="38" spans="1:10" s="16" customFormat="1" ht="15" customHeight="1" x14ac:dyDescent="0.2">
      <c r="A38" s="12"/>
      <c r="B38" s="64"/>
      <c r="C38" s="65"/>
      <c r="D38" s="66"/>
      <c r="E38" s="63" t="s">
        <v>72</v>
      </c>
      <c r="F38" s="53">
        <v>8389.7490000000016</v>
      </c>
      <c r="G38" s="51">
        <v>80445.999000000011</v>
      </c>
      <c r="H38" s="52">
        <v>-72056.250000000015</v>
      </c>
      <c r="J38" s="17"/>
    </row>
    <row r="39" spans="1:10" s="16" customFormat="1" ht="15" customHeight="1" x14ac:dyDescent="0.2">
      <c r="A39" s="12"/>
      <c r="B39" s="64"/>
      <c r="C39" s="65"/>
      <c r="D39" s="66"/>
      <c r="E39" s="67" t="s">
        <v>73</v>
      </c>
      <c r="F39" s="51">
        <v>7481.77</v>
      </c>
      <c r="G39" s="51">
        <v>93941.948999999993</v>
      </c>
      <c r="H39" s="52">
        <v>-86460.178999999989</v>
      </c>
      <c r="J39" s="17"/>
    </row>
    <row r="40" spans="1:10" s="16" customFormat="1" ht="15" customHeight="1" x14ac:dyDescent="0.2">
      <c r="A40" s="12"/>
      <c r="B40" s="64"/>
      <c r="C40" s="65"/>
      <c r="D40" s="66"/>
      <c r="E40" s="63" t="s">
        <v>74</v>
      </c>
      <c r="F40" s="53">
        <v>8500.91</v>
      </c>
      <c r="G40" s="51">
        <v>70324.443999999989</v>
      </c>
      <c r="H40" s="52">
        <v>-61823.533999999985</v>
      </c>
      <c r="J40" s="17"/>
    </row>
    <row r="41" spans="1:10" s="16" customFormat="1" ht="15" customHeight="1" x14ac:dyDescent="0.2">
      <c r="A41" s="12"/>
      <c r="B41" s="226">
        <v>2018</v>
      </c>
      <c r="C41" s="227"/>
      <c r="D41" s="227"/>
      <c r="E41" s="67" t="s">
        <v>63</v>
      </c>
      <c r="F41" s="51">
        <v>6181.1150000000007</v>
      </c>
      <c r="G41" s="51">
        <v>74545.872000000003</v>
      </c>
      <c r="H41" s="52">
        <v>-68364.756999999998</v>
      </c>
      <c r="J41" s="17"/>
    </row>
    <row r="42" spans="1:10" s="16" customFormat="1" ht="15" customHeight="1" x14ac:dyDescent="0.2">
      <c r="A42" s="12"/>
      <c r="B42" s="226"/>
      <c r="C42" s="227"/>
      <c r="D42" s="227"/>
      <c r="E42" s="68" t="s">
        <v>64</v>
      </c>
      <c r="F42" s="69">
        <v>5784.1760000000004</v>
      </c>
      <c r="G42" s="70">
        <v>68186.116999999998</v>
      </c>
      <c r="H42" s="52">
        <v>-62401.940999999999</v>
      </c>
      <c r="J42" s="17"/>
    </row>
    <row r="43" spans="1:10" s="16" customFormat="1" ht="15" customHeight="1" x14ac:dyDescent="0.2">
      <c r="A43" s="12"/>
      <c r="B43" s="71"/>
      <c r="C43" s="72"/>
      <c r="D43" s="73"/>
      <c r="E43" s="68" t="s">
        <v>65</v>
      </c>
      <c r="F43" s="69">
        <v>8085.0470000000005</v>
      </c>
      <c r="G43" s="70">
        <v>54287.641999999993</v>
      </c>
      <c r="H43" s="52">
        <v>-46202.594999999994</v>
      </c>
      <c r="J43" s="17"/>
    </row>
    <row r="44" spans="1:10" s="16" customFormat="1" ht="15" customHeight="1" x14ac:dyDescent="0.2">
      <c r="A44" s="12"/>
      <c r="B44" s="71"/>
      <c r="C44" s="72"/>
      <c r="D44" s="73"/>
      <c r="E44" s="68" t="s">
        <v>66</v>
      </c>
      <c r="F44" s="69">
        <v>7988.2020000000002</v>
      </c>
      <c r="G44" s="70">
        <v>84083.717999999979</v>
      </c>
      <c r="H44" s="52">
        <v>-76095.515999999974</v>
      </c>
      <c r="J44" s="17"/>
    </row>
    <row r="45" spans="1:10" s="16" customFormat="1" ht="15" customHeight="1" x14ac:dyDescent="0.2">
      <c r="A45" s="12"/>
      <c r="B45" s="71"/>
      <c r="C45" s="72"/>
      <c r="D45" s="73"/>
      <c r="E45" s="74" t="s">
        <v>67</v>
      </c>
      <c r="F45" s="70">
        <v>10059.642</v>
      </c>
      <c r="G45" s="70">
        <v>79576.484999999986</v>
      </c>
      <c r="H45" s="52">
        <v>-69516.842999999993</v>
      </c>
      <c r="J45" s="17"/>
    </row>
    <row r="46" spans="1:10" s="16" customFormat="1" ht="15" customHeight="1" x14ac:dyDescent="0.2">
      <c r="A46" s="12"/>
      <c r="B46" s="71"/>
      <c r="C46" s="72"/>
      <c r="D46" s="73"/>
      <c r="E46" s="68" t="s">
        <v>68</v>
      </c>
      <c r="F46" s="69">
        <v>7809.7379999999994</v>
      </c>
      <c r="G46" s="70">
        <v>63991.538000000008</v>
      </c>
      <c r="H46" s="52">
        <v>-56181.80000000001</v>
      </c>
      <c r="I46" s="17"/>
      <c r="J46" s="17"/>
    </row>
    <row r="47" spans="1:10" s="16" customFormat="1" ht="15" customHeight="1" x14ac:dyDescent="0.2">
      <c r="A47" s="12"/>
      <c r="B47" s="71"/>
      <c r="C47" s="72"/>
      <c r="D47" s="73"/>
      <c r="E47" s="68" t="s">
        <v>69</v>
      </c>
      <c r="F47" s="69">
        <v>11541.875</v>
      </c>
      <c r="G47" s="70">
        <v>79733.285999999993</v>
      </c>
      <c r="H47" s="52">
        <v>-68191.410999999993</v>
      </c>
      <c r="J47" s="17"/>
    </row>
    <row r="48" spans="1:10" s="16" customFormat="1" ht="15" customHeight="1" x14ac:dyDescent="0.2">
      <c r="A48" s="12"/>
      <c r="B48" s="71"/>
      <c r="C48" s="72"/>
      <c r="D48" s="73"/>
      <c r="E48" s="74" t="s">
        <v>75</v>
      </c>
      <c r="F48" s="70">
        <v>12833.442000000001</v>
      </c>
      <c r="G48" s="70">
        <v>92980.854000000007</v>
      </c>
      <c r="H48" s="52">
        <v>-80147.412000000011</v>
      </c>
      <c r="J48" s="17"/>
    </row>
    <row r="49" spans="1:14" s="16" customFormat="1" ht="15" customHeight="1" x14ac:dyDescent="0.2">
      <c r="A49" s="12"/>
      <c r="B49" s="71"/>
      <c r="C49" s="72"/>
      <c r="D49" s="73"/>
      <c r="E49" s="68" t="s">
        <v>60</v>
      </c>
      <c r="F49" s="69">
        <v>11645.415999999999</v>
      </c>
      <c r="G49" s="70">
        <v>77409.103000000003</v>
      </c>
      <c r="H49" s="52">
        <v>-65763.687000000005</v>
      </c>
      <c r="J49" s="17"/>
    </row>
    <row r="50" spans="1:14" s="16" customFormat="1" ht="15" customHeight="1" x14ac:dyDescent="0.2">
      <c r="A50" s="12"/>
      <c r="B50" s="71"/>
      <c r="C50" s="72"/>
      <c r="D50" s="73"/>
      <c r="E50" s="68" t="s">
        <v>76</v>
      </c>
      <c r="F50" s="69">
        <v>16842.307000000004</v>
      </c>
      <c r="G50" s="70">
        <v>100916.79999999997</v>
      </c>
      <c r="H50" s="52">
        <v>-84074.492999999973</v>
      </c>
      <c r="J50" s="17"/>
    </row>
    <row r="51" spans="1:14" s="16" customFormat="1" ht="15" customHeight="1" x14ac:dyDescent="0.2">
      <c r="A51" s="12"/>
      <c r="B51" s="71"/>
      <c r="C51" s="72"/>
      <c r="D51" s="73"/>
      <c r="E51" s="68" t="s">
        <v>77</v>
      </c>
      <c r="F51" s="69">
        <v>10460.251</v>
      </c>
      <c r="G51" s="70">
        <v>70701.010999999984</v>
      </c>
      <c r="H51" s="52">
        <v>-60240.75999999998</v>
      </c>
      <c r="J51" s="17"/>
      <c r="K51" s="17"/>
    </row>
    <row r="52" spans="1:14" s="16" customFormat="1" ht="15" customHeight="1" x14ac:dyDescent="0.2">
      <c r="A52" s="12"/>
      <c r="B52" s="71"/>
      <c r="C52" s="72"/>
      <c r="D52" s="73"/>
      <c r="E52" s="74" t="s">
        <v>61</v>
      </c>
      <c r="F52" s="70">
        <v>9973.244999999999</v>
      </c>
      <c r="G52" s="70">
        <v>93030.872000000003</v>
      </c>
      <c r="H52" s="52">
        <v>-83057.627000000008</v>
      </c>
      <c r="J52" s="17"/>
      <c r="K52" s="17"/>
      <c r="N52" s="17"/>
    </row>
    <row r="53" spans="1:14" s="16" customFormat="1" ht="15" customHeight="1" x14ac:dyDescent="0.2">
      <c r="A53" s="12"/>
      <c r="B53" s="226">
        <v>2019</v>
      </c>
      <c r="C53" s="227"/>
      <c r="D53" s="227"/>
      <c r="E53" s="68" t="s">
        <v>78</v>
      </c>
      <c r="F53" s="69">
        <v>11693.66</v>
      </c>
      <c r="G53" s="70">
        <v>74815.290999999997</v>
      </c>
      <c r="H53" s="52">
        <v>-63121.630999999994</v>
      </c>
      <c r="J53" s="17"/>
      <c r="K53" s="17"/>
    </row>
    <row r="54" spans="1:14" s="16" customFormat="1" ht="15" customHeight="1" x14ac:dyDescent="0.2">
      <c r="A54" s="12"/>
      <c r="B54" s="75"/>
      <c r="C54" s="76"/>
      <c r="D54" s="76"/>
      <c r="E54" s="77" t="s">
        <v>79</v>
      </c>
      <c r="F54" s="78">
        <v>7402.3880000000017</v>
      </c>
      <c r="G54" s="79">
        <v>61817.55</v>
      </c>
      <c r="H54" s="56">
        <f>F54-G54</f>
        <v>-54415.162000000004</v>
      </c>
      <c r="J54" s="17"/>
      <c r="K54" s="17"/>
    </row>
    <row r="55" spans="1:14" s="18" customFormat="1" ht="50.25" customHeight="1" x14ac:dyDescent="0.15">
      <c r="B55" s="80">
        <v>1</v>
      </c>
      <c r="C55" s="228" t="s">
        <v>80</v>
      </c>
      <c r="D55" s="228"/>
      <c r="E55" s="228"/>
      <c r="F55" s="228"/>
      <c r="G55" s="228"/>
      <c r="H55" s="228"/>
    </row>
    <row r="56" spans="1:14" s="18" customFormat="1" ht="15" customHeight="1" x14ac:dyDescent="0.15">
      <c r="B56" s="81">
        <v>2</v>
      </c>
      <c r="C56" s="229" t="s">
        <v>39</v>
      </c>
      <c r="D56" s="229"/>
      <c r="E56" s="229"/>
      <c r="F56" s="229"/>
      <c r="G56" s="229"/>
      <c r="H56" s="229"/>
    </row>
    <row r="57" spans="1:14" s="18" customFormat="1" ht="15" customHeight="1" x14ac:dyDescent="0.2">
      <c r="B57" s="215" t="s">
        <v>40</v>
      </c>
      <c r="C57" s="215"/>
      <c r="D57" s="215"/>
      <c r="E57" s="215"/>
      <c r="F57" s="82"/>
      <c r="G57" s="82"/>
      <c r="H57" s="82"/>
    </row>
    <row r="58" spans="1:14" s="19" customFormat="1" ht="15" customHeight="1" x14ac:dyDescent="0.2">
      <c r="B58" s="83" t="s">
        <v>171</v>
      </c>
      <c r="C58" s="83" t="s">
        <v>170</v>
      </c>
      <c r="D58" s="84"/>
      <c r="E58" s="85"/>
      <c r="F58" s="86"/>
      <c r="G58" s="86"/>
      <c r="H58" s="86"/>
    </row>
    <row r="59" spans="1:14" s="19" customFormat="1" ht="15" customHeight="1" x14ac:dyDescent="0.2">
      <c r="B59" s="216" t="s">
        <v>82</v>
      </c>
      <c r="C59" s="216"/>
      <c r="D59" s="87" t="s">
        <v>83</v>
      </c>
      <c r="E59" s="88"/>
      <c r="F59" s="86"/>
      <c r="G59" s="86"/>
      <c r="H59" s="86"/>
    </row>
    <row r="60" spans="1:14" s="19" customFormat="1" ht="15" customHeight="1" x14ac:dyDescent="0.2">
      <c r="B60" s="89"/>
      <c r="C60" s="89"/>
      <c r="D60" s="85" t="s">
        <v>43</v>
      </c>
      <c r="E60" s="88"/>
      <c r="F60" s="86"/>
      <c r="G60" s="86"/>
      <c r="H60" s="86"/>
    </row>
    <row r="61" spans="1:14" s="19" customFormat="1" ht="15.75" customHeight="1" x14ac:dyDescent="0.2">
      <c r="B61" s="90"/>
      <c r="C61" s="90"/>
      <c r="D61" s="91"/>
      <c r="E61" s="92"/>
      <c r="F61" s="93"/>
      <c r="G61" s="93"/>
      <c r="H61" s="93"/>
    </row>
    <row r="62" spans="1:14" s="19" customFormat="1" ht="38.25" hidden="1" customHeight="1" x14ac:dyDescent="0.15">
      <c r="B62" s="18" t="s">
        <v>84</v>
      </c>
      <c r="C62" s="18"/>
      <c r="D62" s="20"/>
      <c r="E62" s="21"/>
      <c r="F62" s="22"/>
      <c r="G62" s="22"/>
      <c r="H62" s="22"/>
    </row>
    <row r="63" spans="1:14" s="19" customFormat="1" ht="15.75" hidden="1" customHeight="1" x14ac:dyDescent="0.15">
      <c r="B63" s="18" t="s">
        <v>85</v>
      </c>
      <c r="C63" s="18"/>
      <c r="D63" s="20"/>
      <c r="E63" s="20"/>
      <c r="F63" s="20"/>
      <c r="G63" s="20"/>
      <c r="H63" s="22"/>
    </row>
    <row r="64" spans="1:14" s="19" customFormat="1" ht="15.75" hidden="1" customHeight="1" x14ac:dyDescent="0.15">
      <c r="B64" s="18" t="s">
        <v>86</v>
      </c>
      <c r="C64" s="18"/>
      <c r="D64" s="20"/>
      <c r="E64" s="20"/>
      <c r="F64" s="20"/>
      <c r="G64" s="20"/>
      <c r="H64" s="22"/>
    </row>
    <row r="65" spans="1:10" s="19" customFormat="1" ht="15.75" hidden="1" customHeight="1" x14ac:dyDescent="0.15">
      <c r="B65" s="18" t="s">
        <v>87</v>
      </c>
      <c r="C65" s="18"/>
      <c r="D65" s="18" t="s">
        <v>88</v>
      </c>
      <c r="E65" s="20"/>
      <c r="F65" s="20"/>
      <c r="G65" s="20"/>
      <c r="H65" s="22"/>
    </row>
    <row r="66" spans="1:10" s="19" customFormat="1" ht="15.75" hidden="1" customHeight="1" x14ac:dyDescent="0.15">
      <c r="B66" s="23"/>
      <c r="C66" s="23"/>
      <c r="D66" s="18" t="s">
        <v>89</v>
      </c>
      <c r="E66" s="20"/>
      <c r="F66" s="20"/>
      <c r="G66" s="20"/>
      <c r="H66" s="22"/>
      <c r="I66" s="24"/>
    </row>
    <row r="67" spans="1:10" s="19" customFormat="1" ht="15.75" hidden="1" customHeight="1" x14ac:dyDescent="0.15">
      <c r="B67" s="18" t="s">
        <v>90</v>
      </c>
      <c r="C67" s="18"/>
      <c r="D67" s="20"/>
      <c r="E67" s="20"/>
      <c r="F67" s="20"/>
      <c r="G67" s="20"/>
      <c r="H67" s="22"/>
    </row>
    <row r="68" spans="1:10" s="25" customFormat="1" ht="9" hidden="1" x14ac:dyDescent="0.15">
      <c r="H68" s="26"/>
    </row>
    <row r="69" spans="1:10" s="25" customFormat="1" ht="9" x14ac:dyDescent="0.15">
      <c r="H69" s="26"/>
    </row>
    <row r="70" spans="1:10" s="27" customFormat="1" ht="9" x14ac:dyDescent="0.15">
      <c r="D70" s="28"/>
      <c r="H70" s="28"/>
      <c r="I70" s="28"/>
    </row>
    <row r="71" spans="1:10" x14ac:dyDescent="0.15">
      <c r="A71" s="12"/>
      <c r="B71" s="13"/>
      <c r="C71" s="13"/>
      <c r="E71" s="12"/>
      <c r="F71" s="29"/>
      <c r="H71" s="30"/>
    </row>
    <row r="72" spans="1:10" x14ac:dyDescent="0.15">
      <c r="A72" s="12"/>
      <c r="B72" s="12"/>
      <c r="E72" s="12"/>
      <c r="F72" s="29"/>
      <c r="H72" s="30"/>
    </row>
    <row r="73" spans="1:10" x14ac:dyDescent="0.15">
      <c r="A73" s="12"/>
      <c r="B73" s="12"/>
      <c r="E73" s="12"/>
      <c r="F73" s="29"/>
      <c r="H73" s="30"/>
    </row>
    <row r="74" spans="1:10" x14ac:dyDescent="0.15">
      <c r="A74" s="12"/>
      <c r="B74" s="12"/>
      <c r="E74" s="12"/>
      <c r="F74" s="29"/>
      <c r="H74" s="30"/>
      <c r="J74" s="31"/>
    </row>
    <row r="75" spans="1:10" x14ac:dyDescent="0.15">
      <c r="A75" s="12"/>
      <c r="B75" s="12"/>
      <c r="E75" s="12"/>
      <c r="F75" s="29"/>
      <c r="H75" s="30"/>
    </row>
    <row r="76" spans="1:10" x14ac:dyDescent="0.15">
      <c r="A76" s="12"/>
      <c r="B76" s="12"/>
      <c r="E76" s="12"/>
      <c r="F76" s="29"/>
      <c r="H76" s="30"/>
    </row>
    <row r="77" spans="1:10" x14ac:dyDescent="0.15">
      <c r="A77" s="12"/>
      <c r="B77" s="12"/>
      <c r="E77" s="12"/>
      <c r="F77" s="29"/>
      <c r="H77" s="30"/>
    </row>
    <row r="78" spans="1:10" x14ac:dyDescent="0.15">
      <c r="A78" s="12"/>
      <c r="B78" s="12"/>
      <c r="E78" s="12"/>
      <c r="F78" s="29"/>
      <c r="H78" s="30"/>
    </row>
    <row r="79" spans="1:10" x14ac:dyDescent="0.15">
      <c r="A79" s="12"/>
      <c r="B79" s="12"/>
      <c r="E79" s="12"/>
      <c r="F79" s="29"/>
      <c r="H79" s="30"/>
    </row>
    <row r="80" spans="1:10" x14ac:dyDescent="0.15">
      <c r="A80" s="12"/>
      <c r="B80" s="12"/>
      <c r="E80" s="12"/>
      <c r="F80" s="29"/>
      <c r="H80" s="30"/>
    </row>
    <row r="81" spans="1:10" x14ac:dyDescent="0.15">
      <c r="A81" s="12"/>
      <c r="B81" s="12"/>
      <c r="E81" s="12"/>
      <c r="F81" s="29"/>
      <c r="H81" s="30"/>
    </row>
    <row r="82" spans="1:10" x14ac:dyDescent="0.15">
      <c r="A82" s="12"/>
      <c r="B82" s="12"/>
      <c r="E82" s="12"/>
      <c r="F82" s="29"/>
      <c r="H82" s="30"/>
      <c r="J82" s="31"/>
    </row>
    <row r="83" spans="1:10" x14ac:dyDescent="0.15">
      <c r="A83" s="12"/>
      <c r="B83" s="12"/>
      <c r="E83" s="12"/>
      <c r="F83" s="29"/>
      <c r="H83" s="30"/>
    </row>
    <row r="84" spans="1:10" x14ac:dyDescent="0.15">
      <c r="A84" s="12"/>
      <c r="B84" s="12"/>
      <c r="E84" s="12"/>
      <c r="F84" s="29"/>
      <c r="H84" s="30"/>
    </row>
    <row r="85" spans="1:10" x14ac:dyDescent="0.15">
      <c r="A85" s="12"/>
      <c r="B85" s="12"/>
      <c r="E85" s="12"/>
      <c r="F85" s="29"/>
      <c r="H85" s="30"/>
    </row>
    <row r="86" spans="1:10" x14ac:dyDescent="0.15">
      <c r="A86" s="12"/>
      <c r="B86" s="12"/>
      <c r="E86" s="12"/>
      <c r="F86" s="29"/>
      <c r="H86" s="30"/>
    </row>
    <row r="87" spans="1:10" x14ac:dyDescent="0.15">
      <c r="A87" s="12"/>
      <c r="B87" s="12"/>
      <c r="E87" s="12"/>
      <c r="F87" s="29"/>
      <c r="H87" s="30"/>
    </row>
    <row r="88" spans="1:10" x14ac:dyDescent="0.15">
      <c r="A88" s="12"/>
      <c r="B88" s="12"/>
      <c r="E88" s="12"/>
      <c r="F88" s="29"/>
      <c r="H88" s="30"/>
    </row>
    <row r="89" spans="1:10" x14ac:dyDescent="0.15">
      <c r="A89" s="12"/>
      <c r="B89" s="12"/>
      <c r="E89" s="12"/>
      <c r="F89" s="29"/>
      <c r="H89" s="30"/>
    </row>
    <row r="90" spans="1:10" x14ac:dyDescent="0.15">
      <c r="A90" s="12"/>
      <c r="B90" s="12"/>
      <c r="E90" s="12"/>
      <c r="F90" s="29"/>
      <c r="H90" s="30"/>
    </row>
    <row r="91" spans="1:10" x14ac:dyDescent="0.15">
      <c r="A91" s="12"/>
      <c r="B91" s="12"/>
      <c r="E91" s="12"/>
      <c r="F91" s="29"/>
      <c r="H91" s="30"/>
    </row>
    <row r="92" spans="1:10" x14ac:dyDescent="0.15">
      <c r="A92" s="12"/>
      <c r="B92" s="12"/>
      <c r="E92" s="12"/>
      <c r="F92" s="29"/>
      <c r="H92" s="30"/>
    </row>
    <row r="93" spans="1:10" x14ac:dyDescent="0.15">
      <c r="A93" s="12"/>
      <c r="B93" s="12"/>
      <c r="E93" s="12"/>
      <c r="F93" s="29"/>
      <c r="H93" s="30"/>
    </row>
    <row r="94" spans="1:10" x14ac:dyDescent="0.15">
      <c r="A94" s="12"/>
      <c r="B94" s="12"/>
      <c r="E94" s="12"/>
      <c r="F94" s="29"/>
      <c r="H94" s="30"/>
    </row>
    <row r="95" spans="1:10" x14ac:dyDescent="0.15">
      <c r="A95" s="12"/>
      <c r="B95" s="12"/>
      <c r="E95" s="12"/>
      <c r="F95" s="29"/>
      <c r="H95" s="30"/>
    </row>
    <row r="96" spans="1:10" x14ac:dyDescent="0.15">
      <c r="A96" s="12"/>
      <c r="B96" s="12"/>
      <c r="E96" s="12"/>
      <c r="F96" s="29"/>
      <c r="H96" s="30"/>
    </row>
    <row r="97" spans="1:8" x14ac:dyDescent="0.15">
      <c r="A97" s="12"/>
      <c r="B97" s="12"/>
      <c r="E97" s="12"/>
      <c r="F97" s="29"/>
      <c r="H97" s="30"/>
    </row>
    <row r="98" spans="1:8" x14ac:dyDescent="0.15">
      <c r="A98" s="12"/>
      <c r="B98" s="12"/>
      <c r="E98" s="12"/>
      <c r="F98" s="29"/>
      <c r="H98" s="30"/>
    </row>
    <row r="99" spans="1:8" x14ac:dyDescent="0.15">
      <c r="A99" s="12"/>
      <c r="B99" s="12"/>
      <c r="E99" s="12"/>
      <c r="F99" s="29"/>
      <c r="H99" s="30"/>
    </row>
    <row r="100" spans="1:8" x14ac:dyDescent="0.15">
      <c r="A100" s="12"/>
      <c r="B100" s="12"/>
      <c r="E100" s="12"/>
      <c r="F100" s="29"/>
      <c r="H100" s="30"/>
    </row>
    <row r="101" spans="1:8" x14ac:dyDescent="0.15">
      <c r="A101" s="12"/>
      <c r="B101" s="12"/>
      <c r="E101" s="12"/>
      <c r="F101" s="29"/>
      <c r="H101" s="30"/>
    </row>
    <row r="102" spans="1:8" x14ac:dyDescent="0.15">
      <c r="A102" s="12"/>
      <c r="B102" s="12"/>
      <c r="E102" s="12"/>
      <c r="F102" s="29"/>
      <c r="H102" s="30"/>
    </row>
    <row r="103" spans="1:8" x14ac:dyDescent="0.15">
      <c r="A103" s="12"/>
      <c r="B103" s="12"/>
      <c r="E103" s="12"/>
      <c r="F103" s="29"/>
      <c r="H103" s="30"/>
    </row>
    <row r="104" spans="1:8" x14ac:dyDescent="0.15">
      <c r="A104" s="12"/>
      <c r="B104" s="12"/>
      <c r="E104" s="12"/>
      <c r="F104" s="29"/>
      <c r="H104" s="30"/>
    </row>
    <row r="105" spans="1:8" x14ac:dyDescent="0.15">
      <c r="A105" s="12"/>
      <c r="B105" s="12"/>
      <c r="E105" s="12"/>
      <c r="F105" s="29"/>
      <c r="H105" s="30"/>
    </row>
    <row r="106" spans="1:8" x14ac:dyDescent="0.15">
      <c r="A106" s="12"/>
      <c r="B106" s="12"/>
      <c r="E106" s="12"/>
      <c r="F106" s="29"/>
      <c r="H106" s="30"/>
    </row>
    <row r="107" spans="1:8" x14ac:dyDescent="0.15">
      <c r="A107" s="12"/>
      <c r="B107" s="12"/>
      <c r="E107" s="12"/>
      <c r="F107" s="29"/>
      <c r="H107" s="30"/>
    </row>
    <row r="108" spans="1:8" x14ac:dyDescent="0.15">
      <c r="A108" s="12"/>
      <c r="B108" s="12"/>
      <c r="E108" s="12"/>
      <c r="F108" s="29"/>
      <c r="H108" s="30"/>
    </row>
    <row r="109" spans="1:8" x14ac:dyDescent="0.15">
      <c r="A109" s="12"/>
      <c r="B109" s="12"/>
      <c r="E109" s="12"/>
      <c r="F109" s="29"/>
      <c r="H109" s="30"/>
    </row>
    <row r="110" spans="1:8" x14ac:dyDescent="0.15">
      <c r="A110" s="12"/>
      <c r="B110" s="12"/>
      <c r="E110" s="12"/>
      <c r="F110" s="29"/>
      <c r="H110" s="30"/>
    </row>
    <row r="111" spans="1:8" x14ac:dyDescent="0.15">
      <c r="A111" s="12"/>
      <c r="B111" s="12"/>
      <c r="E111" s="12"/>
      <c r="F111" s="29"/>
      <c r="H111" s="30"/>
    </row>
    <row r="112" spans="1:8" x14ac:dyDescent="0.15">
      <c r="A112" s="12"/>
      <c r="B112" s="12"/>
      <c r="E112" s="12"/>
      <c r="F112" s="29"/>
      <c r="H112" s="30"/>
    </row>
    <row r="113" spans="1:8" x14ac:dyDescent="0.15">
      <c r="A113" s="12"/>
      <c r="B113" s="12"/>
      <c r="E113" s="12"/>
      <c r="F113" s="29"/>
      <c r="H113" s="30"/>
    </row>
    <row r="114" spans="1:8" x14ac:dyDescent="0.15">
      <c r="A114" s="12"/>
      <c r="B114" s="12"/>
      <c r="E114" s="12"/>
      <c r="F114" s="29"/>
      <c r="H114" s="30"/>
    </row>
    <row r="115" spans="1:8" x14ac:dyDescent="0.15">
      <c r="A115" s="12"/>
      <c r="B115" s="12"/>
      <c r="E115" s="12"/>
      <c r="F115" s="29"/>
      <c r="H115" s="30"/>
    </row>
    <row r="116" spans="1:8" x14ac:dyDescent="0.15">
      <c r="A116" s="12"/>
      <c r="B116" s="12"/>
      <c r="E116" s="12"/>
      <c r="F116" s="29"/>
      <c r="H116" s="30"/>
    </row>
    <row r="117" spans="1:8" x14ac:dyDescent="0.15">
      <c r="A117" s="12"/>
      <c r="B117" s="12"/>
      <c r="E117" s="12"/>
      <c r="F117" s="29"/>
      <c r="H117" s="30"/>
    </row>
    <row r="118" spans="1:8" x14ac:dyDescent="0.15">
      <c r="A118" s="12"/>
      <c r="B118" s="12"/>
      <c r="E118" s="12"/>
      <c r="F118" s="29"/>
      <c r="H118" s="30"/>
    </row>
    <row r="119" spans="1:8" x14ac:dyDescent="0.15">
      <c r="A119" s="12"/>
      <c r="B119" s="12"/>
      <c r="E119" s="12"/>
      <c r="F119" s="29"/>
      <c r="H119" s="30"/>
    </row>
    <row r="120" spans="1:8" x14ac:dyDescent="0.15">
      <c r="A120" s="12"/>
      <c r="B120" s="12"/>
      <c r="E120" s="12"/>
      <c r="F120" s="29"/>
      <c r="H120" s="30"/>
    </row>
    <row r="121" spans="1:8" x14ac:dyDescent="0.15">
      <c r="A121" s="12"/>
      <c r="B121" s="12"/>
      <c r="E121" s="12"/>
      <c r="F121" s="29"/>
      <c r="H121" s="30"/>
    </row>
    <row r="122" spans="1:8" x14ac:dyDescent="0.15">
      <c r="A122" s="12"/>
      <c r="B122" s="12"/>
      <c r="E122" s="12"/>
      <c r="F122" s="29"/>
      <c r="H122" s="30"/>
    </row>
    <row r="123" spans="1:8" x14ac:dyDescent="0.15">
      <c r="A123" s="12"/>
      <c r="B123" s="12"/>
      <c r="E123" s="12"/>
      <c r="F123" s="29"/>
      <c r="H123" s="30"/>
    </row>
    <row r="124" spans="1:8" x14ac:dyDescent="0.15">
      <c r="A124" s="12"/>
      <c r="B124" s="12"/>
      <c r="E124" s="12"/>
      <c r="F124" s="29"/>
      <c r="H124" s="30"/>
    </row>
    <row r="125" spans="1:8" x14ac:dyDescent="0.15">
      <c r="A125" s="12"/>
      <c r="B125" s="12"/>
      <c r="E125" s="12"/>
      <c r="F125" s="29"/>
      <c r="H125" s="30"/>
    </row>
    <row r="126" spans="1:8" x14ac:dyDescent="0.15">
      <c r="A126" s="12"/>
      <c r="B126" s="12"/>
      <c r="E126" s="12"/>
      <c r="F126" s="29"/>
      <c r="H126" s="30"/>
    </row>
    <row r="127" spans="1:8" x14ac:dyDescent="0.15">
      <c r="A127" s="12"/>
      <c r="B127" s="12"/>
      <c r="E127" s="12"/>
      <c r="F127" s="29"/>
      <c r="H127" s="30"/>
    </row>
    <row r="128" spans="1:8" x14ac:dyDescent="0.15">
      <c r="A128" s="12"/>
      <c r="B128" s="12"/>
      <c r="E128" s="12"/>
      <c r="F128" s="29"/>
      <c r="H128" s="30"/>
    </row>
    <row r="129" spans="1:8" x14ac:dyDescent="0.15">
      <c r="A129" s="12"/>
      <c r="B129" s="12"/>
      <c r="E129" s="12"/>
      <c r="F129" s="29"/>
      <c r="H129" s="30"/>
    </row>
    <row r="130" spans="1:8" x14ac:dyDescent="0.15">
      <c r="A130" s="12"/>
      <c r="B130" s="12"/>
      <c r="E130" s="12"/>
      <c r="F130" s="29"/>
      <c r="H130" s="30"/>
    </row>
    <row r="131" spans="1:8" x14ac:dyDescent="0.15">
      <c r="A131" s="12"/>
      <c r="B131" s="12"/>
      <c r="E131" s="12"/>
      <c r="F131" s="29"/>
      <c r="H131" s="30"/>
    </row>
    <row r="132" spans="1:8" x14ac:dyDescent="0.15">
      <c r="A132" s="12"/>
      <c r="B132" s="12"/>
      <c r="E132" s="12"/>
      <c r="F132" s="29"/>
      <c r="H132" s="30"/>
    </row>
    <row r="133" spans="1:8" x14ac:dyDescent="0.15">
      <c r="A133" s="12"/>
      <c r="B133" s="12"/>
      <c r="E133" s="12"/>
      <c r="F133" s="29"/>
      <c r="H133" s="30"/>
    </row>
    <row r="134" spans="1:8" x14ac:dyDescent="0.15">
      <c r="A134" s="12"/>
      <c r="B134" s="12"/>
      <c r="E134" s="12"/>
      <c r="F134" s="29"/>
      <c r="H134" s="30"/>
    </row>
    <row r="135" spans="1:8" x14ac:dyDescent="0.15">
      <c r="A135" s="12"/>
      <c r="B135" s="12"/>
      <c r="E135" s="12"/>
      <c r="F135" s="29"/>
      <c r="H135" s="30"/>
    </row>
    <row r="136" spans="1:8" x14ac:dyDescent="0.15">
      <c r="A136" s="12"/>
      <c r="B136" s="12"/>
      <c r="E136" s="12"/>
      <c r="F136" s="29"/>
      <c r="H136" s="30"/>
    </row>
    <row r="137" spans="1:8" x14ac:dyDescent="0.15">
      <c r="A137" s="12"/>
      <c r="B137" s="12"/>
      <c r="E137" s="12"/>
      <c r="F137" s="29"/>
      <c r="H137" s="30"/>
    </row>
    <row r="138" spans="1:8" x14ac:dyDescent="0.15">
      <c r="A138" s="12"/>
      <c r="B138" s="12"/>
      <c r="E138" s="12"/>
      <c r="F138" s="29"/>
      <c r="H138" s="30"/>
    </row>
    <row r="139" spans="1:8" x14ac:dyDescent="0.15">
      <c r="A139" s="12"/>
      <c r="B139" s="12"/>
      <c r="E139" s="12"/>
      <c r="F139" s="29"/>
      <c r="H139" s="30"/>
    </row>
    <row r="140" spans="1:8" x14ac:dyDescent="0.15">
      <c r="A140" s="12"/>
      <c r="B140" s="12"/>
      <c r="E140" s="12"/>
      <c r="F140" s="29"/>
      <c r="H140" s="30"/>
    </row>
    <row r="141" spans="1:8" x14ac:dyDescent="0.15">
      <c r="A141" s="12"/>
      <c r="B141" s="12"/>
      <c r="E141" s="12"/>
      <c r="F141" s="29"/>
      <c r="H141" s="30"/>
    </row>
    <row r="142" spans="1:8" x14ac:dyDescent="0.15">
      <c r="A142" s="12"/>
      <c r="B142" s="12"/>
      <c r="E142" s="12"/>
      <c r="F142" s="29"/>
      <c r="H142" s="30"/>
    </row>
    <row r="143" spans="1:8" x14ac:dyDescent="0.15">
      <c r="A143" s="12"/>
      <c r="B143" s="12"/>
      <c r="E143" s="12"/>
      <c r="F143" s="29"/>
      <c r="H143" s="30"/>
    </row>
    <row r="144" spans="1:8" x14ac:dyDescent="0.15">
      <c r="A144" s="12"/>
      <c r="B144" s="12"/>
      <c r="E144" s="12"/>
      <c r="F144" s="29"/>
      <c r="H144" s="30"/>
    </row>
    <row r="145" spans="1:8" x14ac:dyDescent="0.15">
      <c r="A145" s="12"/>
      <c r="B145" s="12"/>
      <c r="E145" s="12"/>
      <c r="F145" s="29"/>
      <c r="H145" s="30"/>
    </row>
    <row r="146" spans="1:8" x14ac:dyDescent="0.15">
      <c r="A146" s="12"/>
      <c r="B146" s="12"/>
      <c r="E146" s="12"/>
      <c r="F146" s="29"/>
      <c r="H146" s="30"/>
    </row>
    <row r="147" spans="1:8" x14ac:dyDescent="0.15">
      <c r="A147" s="12"/>
      <c r="B147" s="12"/>
      <c r="E147" s="12"/>
      <c r="F147" s="29"/>
      <c r="H147" s="30"/>
    </row>
    <row r="148" spans="1:8" x14ac:dyDescent="0.15">
      <c r="A148" s="12"/>
      <c r="B148" s="12"/>
      <c r="E148" s="12"/>
      <c r="F148" s="29"/>
      <c r="H148" s="30"/>
    </row>
    <row r="149" spans="1:8" x14ac:dyDescent="0.15">
      <c r="A149" s="12"/>
      <c r="B149" s="12"/>
      <c r="E149" s="12"/>
      <c r="F149" s="29"/>
      <c r="H149" s="30"/>
    </row>
    <row r="150" spans="1:8" x14ac:dyDescent="0.15">
      <c r="A150" s="12"/>
      <c r="B150" s="12"/>
      <c r="E150" s="12"/>
      <c r="F150" s="29"/>
      <c r="H150" s="30"/>
    </row>
    <row r="151" spans="1:8" x14ac:dyDescent="0.15">
      <c r="A151" s="12"/>
      <c r="B151" s="12"/>
      <c r="E151" s="12"/>
      <c r="F151" s="29"/>
      <c r="H151" s="30"/>
    </row>
    <row r="152" spans="1:8" x14ac:dyDescent="0.15">
      <c r="A152" s="12"/>
      <c r="B152" s="12"/>
      <c r="E152" s="12"/>
      <c r="F152" s="29"/>
      <c r="H152" s="30"/>
    </row>
    <row r="153" spans="1:8" x14ac:dyDescent="0.15">
      <c r="A153" s="12"/>
      <c r="B153" s="12"/>
      <c r="E153" s="12"/>
      <c r="F153" s="29"/>
      <c r="H153" s="30"/>
    </row>
    <row r="154" spans="1:8" x14ac:dyDescent="0.15">
      <c r="A154" s="12"/>
      <c r="B154" s="12"/>
      <c r="E154" s="12"/>
      <c r="F154" s="29"/>
      <c r="H154" s="30"/>
    </row>
    <row r="155" spans="1:8" x14ac:dyDescent="0.15">
      <c r="A155" s="12"/>
      <c r="B155" s="12"/>
      <c r="E155" s="12"/>
      <c r="F155" s="29"/>
      <c r="H155" s="30"/>
    </row>
    <row r="156" spans="1:8" x14ac:dyDescent="0.15">
      <c r="A156" s="12"/>
      <c r="B156" s="12"/>
      <c r="E156" s="12"/>
      <c r="F156" s="29"/>
      <c r="H156" s="30"/>
    </row>
    <row r="157" spans="1:8" x14ac:dyDescent="0.15">
      <c r="A157" s="12"/>
      <c r="B157" s="12"/>
      <c r="E157" s="12"/>
      <c r="F157" s="29"/>
      <c r="H157" s="30"/>
    </row>
    <row r="158" spans="1:8" x14ac:dyDescent="0.15">
      <c r="A158" s="12"/>
      <c r="B158" s="12"/>
      <c r="E158" s="12"/>
      <c r="F158" s="29"/>
      <c r="H158" s="30"/>
    </row>
    <row r="159" spans="1:8" x14ac:dyDescent="0.15">
      <c r="A159" s="12"/>
      <c r="B159" s="12"/>
      <c r="E159" s="12"/>
      <c r="F159" s="29"/>
      <c r="H159" s="30"/>
    </row>
    <row r="160" spans="1:8" x14ac:dyDescent="0.15">
      <c r="A160" s="12"/>
      <c r="B160" s="12"/>
      <c r="E160" s="12"/>
      <c r="F160" s="29"/>
      <c r="H160" s="30"/>
    </row>
    <row r="161" spans="1:8" x14ac:dyDescent="0.15">
      <c r="A161" s="12"/>
      <c r="B161" s="12"/>
      <c r="E161" s="12"/>
      <c r="F161" s="29"/>
      <c r="H161" s="30"/>
    </row>
    <row r="162" spans="1:8" x14ac:dyDescent="0.15">
      <c r="A162" s="12"/>
      <c r="B162" s="12"/>
      <c r="E162" s="12"/>
      <c r="F162" s="29"/>
      <c r="H162" s="30"/>
    </row>
    <row r="163" spans="1:8" x14ac:dyDescent="0.15">
      <c r="A163" s="12"/>
      <c r="B163" s="12"/>
      <c r="E163" s="12"/>
      <c r="F163" s="29"/>
      <c r="H163" s="30"/>
    </row>
    <row r="164" spans="1:8" x14ac:dyDescent="0.15">
      <c r="A164" s="12"/>
      <c r="B164" s="12"/>
      <c r="E164" s="12"/>
      <c r="F164" s="29"/>
      <c r="H164" s="30"/>
    </row>
    <row r="165" spans="1:8" x14ac:dyDescent="0.15">
      <c r="A165" s="12"/>
      <c r="B165" s="12"/>
      <c r="E165" s="12"/>
      <c r="F165" s="29"/>
      <c r="H165" s="30"/>
    </row>
    <row r="166" spans="1:8" x14ac:dyDescent="0.15">
      <c r="A166" s="12"/>
      <c r="B166" s="12"/>
      <c r="E166" s="12"/>
      <c r="F166" s="29"/>
      <c r="H166" s="30"/>
    </row>
    <row r="167" spans="1:8" x14ac:dyDescent="0.15">
      <c r="A167" s="12"/>
      <c r="B167" s="12"/>
      <c r="E167" s="12"/>
      <c r="F167" s="29"/>
      <c r="H167" s="30"/>
    </row>
    <row r="168" spans="1:8" x14ac:dyDescent="0.15">
      <c r="A168" s="12"/>
      <c r="B168" s="12"/>
      <c r="E168" s="12"/>
      <c r="F168" s="29"/>
      <c r="H168" s="30"/>
    </row>
    <row r="169" spans="1:8" x14ac:dyDescent="0.15">
      <c r="A169" s="12"/>
      <c r="B169" s="12"/>
      <c r="E169" s="12"/>
      <c r="F169" s="29"/>
      <c r="H169" s="30"/>
    </row>
    <row r="170" spans="1:8" x14ac:dyDescent="0.15">
      <c r="A170" s="12"/>
      <c r="B170" s="12"/>
      <c r="E170" s="12"/>
      <c r="F170" s="29"/>
      <c r="H170" s="30"/>
    </row>
    <row r="171" spans="1:8" x14ac:dyDescent="0.15">
      <c r="A171" s="12"/>
      <c r="B171" s="12"/>
      <c r="E171" s="12"/>
      <c r="F171" s="29"/>
      <c r="H171" s="30"/>
    </row>
    <row r="172" spans="1:8" x14ac:dyDescent="0.15">
      <c r="A172" s="12"/>
      <c r="B172" s="12"/>
      <c r="E172" s="12"/>
      <c r="F172" s="29"/>
      <c r="H172" s="30"/>
    </row>
    <row r="173" spans="1:8" x14ac:dyDescent="0.15">
      <c r="A173" s="12"/>
      <c r="B173" s="12"/>
      <c r="E173" s="12"/>
      <c r="F173" s="29"/>
      <c r="H173" s="30"/>
    </row>
    <row r="174" spans="1:8" x14ac:dyDescent="0.15">
      <c r="A174" s="12"/>
      <c r="B174" s="12"/>
      <c r="E174" s="12"/>
      <c r="F174" s="29"/>
      <c r="H174" s="30"/>
    </row>
    <row r="175" spans="1:8" x14ac:dyDescent="0.15">
      <c r="A175" s="12"/>
      <c r="B175" s="12"/>
      <c r="E175" s="12"/>
      <c r="F175" s="29"/>
      <c r="H175" s="30"/>
    </row>
    <row r="176" spans="1:8" x14ac:dyDescent="0.15">
      <c r="A176" s="12"/>
      <c r="B176" s="12"/>
      <c r="E176" s="12"/>
      <c r="F176" s="29"/>
      <c r="H176" s="30"/>
    </row>
    <row r="177" spans="1:8" x14ac:dyDescent="0.15">
      <c r="A177" s="12"/>
      <c r="B177" s="12"/>
      <c r="E177" s="12"/>
      <c r="F177" s="29"/>
      <c r="H177" s="30"/>
    </row>
    <row r="178" spans="1:8" x14ac:dyDescent="0.15">
      <c r="A178" s="12"/>
      <c r="B178" s="12"/>
      <c r="E178" s="12"/>
      <c r="F178" s="29"/>
      <c r="H178" s="30"/>
    </row>
    <row r="179" spans="1:8" x14ac:dyDescent="0.15">
      <c r="A179" s="12"/>
      <c r="B179" s="12"/>
      <c r="E179" s="12"/>
      <c r="F179" s="29"/>
      <c r="H179" s="30"/>
    </row>
    <row r="180" spans="1:8" x14ac:dyDescent="0.15">
      <c r="A180" s="12"/>
      <c r="B180" s="12"/>
      <c r="E180" s="12"/>
      <c r="F180" s="29"/>
      <c r="H180" s="30"/>
    </row>
    <row r="181" spans="1:8" x14ac:dyDescent="0.15">
      <c r="A181" s="12"/>
      <c r="B181" s="12"/>
      <c r="E181" s="12"/>
      <c r="F181" s="29"/>
      <c r="H181" s="30"/>
    </row>
    <row r="182" spans="1:8" x14ac:dyDescent="0.15">
      <c r="A182" s="12"/>
      <c r="B182" s="12"/>
      <c r="E182" s="12"/>
      <c r="F182" s="29"/>
      <c r="H182" s="30"/>
    </row>
    <row r="183" spans="1:8" x14ac:dyDescent="0.15">
      <c r="A183" s="12"/>
      <c r="B183" s="12"/>
      <c r="E183" s="12"/>
      <c r="F183" s="29"/>
      <c r="H183" s="30"/>
    </row>
    <row r="184" spans="1:8" x14ac:dyDescent="0.15">
      <c r="A184" s="12"/>
      <c r="B184" s="12"/>
      <c r="E184" s="12"/>
      <c r="F184" s="29"/>
      <c r="H184" s="30"/>
    </row>
    <row r="185" spans="1:8" x14ac:dyDescent="0.15">
      <c r="A185" s="12"/>
      <c r="B185" s="12"/>
      <c r="E185" s="12"/>
      <c r="F185" s="29"/>
      <c r="H185" s="30"/>
    </row>
    <row r="186" spans="1:8" x14ac:dyDescent="0.15">
      <c r="A186" s="12"/>
      <c r="B186" s="12"/>
      <c r="E186" s="12"/>
      <c r="F186" s="29"/>
      <c r="H186" s="30"/>
    </row>
    <row r="187" spans="1:8" x14ac:dyDescent="0.15">
      <c r="A187" s="12"/>
      <c r="B187" s="12"/>
      <c r="E187" s="12"/>
      <c r="F187" s="29"/>
      <c r="H187" s="30"/>
    </row>
    <row r="188" spans="1:8" x14ac:dyDescent="0.15">
      <c r="A188" s="12"/>
      <c r="B188" s="12"/>
      <c r="E188" s="12"/>
      <c r="F188" s="29"/>
      <c r="H188" s="30"/>
    </row>
    <row r="189" spans="1:8" x14ac:dyDescent="0.15">
      <c r="A189" s="12"/>
      <c r="B189" s="12"/>
      <c r="E189" s="12"/>
      <c r="F189" s="29"/>
      <c r="H189" s="30"/>
    </row>
    <row r="190" spans="1:8" x14ac:dyDescent="0.15">
      <c r="A190" s="12"/>
      <c r="B190" s="12"/>
      <c r="E190" s="12"/>
      <c r="F190" s="29"/>
      <c r="H190" s="30"/>
    </row>
    <row r="191" spans="1:8" x14ac:dyDescent="0.15">
      <c r="A191" s="12"/>
      <c r="B191" s="12"/>
      <c r="E191" s="12"/>
      <c r="F191" s="29"/>
      <c r="H191" s="30"/>
    </row>
    <row r="192" spans="1:8" x14ac:dyDescent="0.15">
      <c r="A192" s="12"/>
      <c r="B192" s="12"/>
      <c r="E192" s="12"/>
      <c r="F192" s="29"/>
      <c r="H192" s="30"/>
    </row>
    <row r="193" spans="1:8" x14ac:dyDescent="0.15">
      <c r="A193" s="12"/>
      <c r="B193" s="12"/>
      <c r="E193" s="12"/>
      <c r="F193" s="29"/>
      <c r="H193" s="30"/>
    </row>
    <row r="194" spans="1:8" x14ac:dyDescent="0.15">
      <c r="A194" s="12"/>
      <c r="B194" s="12"/>
      <c r="E194" s="12"/>
      <c r="F194" s="29"/>
      <c r="H194" s="30"/>
    </row>
    <row r="195" spans="1:8" x14ac:dyDescent="0.15">
      <c r="A195" s="12"/>
      <c r="B195" s="12"/>
      <c r="E195" s="12"/>
      <c r="F195" s="29"/>
      <c r="H195" s="30"/>
    </row>
    <row r="196" spans="1:8" x14ac:dyDescent="0.15">
      <c r="A196" s="12"/>
      <c r="B196" s="12"/>
      <c r="E196" s="12"/>
      <c r="F196" s="29"/>
      <c r="H196" s="30"/>
    </row>
    <row r="197" spans="1:8" x14ac:dyDescent="0.15">
      <c r="A197" s="12"/>
      <c r="B197" s="12"/>
      <c r="E197" s="12"/>
      <c r="F197" s="29"/>
      <c r="H197" s="30"/>
    </row>
    <row r="198" spans="1:8" x14ac:dyDescent="0.15">
      <c r="A198" s="12"/>
      <c r="B198" s="12"/>
      <c r="E198" s="12"/>
      <c r="F198" s="29"/>
      <c r="H198" s="30"/>
    </row>
    <row r="199" spans="1:8" x14ac:dyDescent="0.15">
      <c r="A199" s="12"/>
      <c r="B199" s="12"/>
      <c r="E199" s="12"/>
      <c r="F199" s="29"/>
      <c r="H199" s="30"/>
    </row>
    <row r="200" spans="1:8" x14ac:dyDescent="0.15">
      <c r="A200" s="12"/>
      <c r="B200" s="12"/>
      <c r="E200" s="12"/>
      <c r="F200" s="29"/>
      <c r="H200" s="30"/>
    </row>
    <row r="201" spans="1:8" x14ac:dyDescent="0.15">
      <c r="A201" s="12"/>
      <c r="B201" s="12"/>
      <c r="E201" s="12"/>
      <c r="F201" s="29"/>
      <c r="H201" s="30"/>
    </row>
    <row r="202" spans="1:8" x14ac:dyDescent="0.15">
      <c r="A202" s="12"/>
      <c r="B202" s="12"/>
      <c r="E202" s="12"/>
      <c r="F202" s="29"/>
      <c r="H202" s="30"/>
    </row>
    <row r="203" spans="1:8" x14ac:dyDescent="0.15">
      <c r="A203" s="12"/>
      <c r="B203" s="12"/>
      <c r="E203" s="12"/>
      <c r="F203" s="29"/>
      <c r="H203" s="30"/>
    </row>
    <row r="204" spans="1:8" x14ac:dyDescent="0.15">
      <c r="A204" s="12"/>
      <c r="B204" s="12"/>
      <c r="E204" s="12"/>
      <c r="F204" s="29"/>
      <c r="H204" s="30"/>
    </row>
    <row r="205" spans="1:8" x14ac:dyDescent="0.15">
      <c r="A205" s="12"/>
      <c r="B205" s="12"/>
      <c r="E205" s="12"/>
      <c r="F205" s="29"/>
      <c r="H205" s="30"/>
    </row>
    <row r="206" spans="1:8" x14ac:dyDescent="0.15">
      <c r="A206" s="12"/>
      <c r="B206" s="12"/>
      <c r="E206" s="12"/>
      <c r="F206" s="29"/>
      <c r="H206" s="30"/>
    </row>
    <row r="207" spans="1:8" x14ac:dyDescent="0.15">
      <c r="A207" s="12"/>
      <c r="B207" s="12"/>
      <c r="E207" s="12"/>
      <c r="F207" s="29"/>
      <c r="H207" s="30"/>
    </row>
    <row r="208" spans="1:8" x14ac:dyDescent="0.15">
      <c r="A208" s="12"/>
      <c r="B208" s="12"/>
      <c r="E208" s="12"/>
      <c r="F208" s="29"/>
      <c r="H208" s="30"/>
    </row>
    <row r="209" spans="1:8" x14ac:dyDescent="0.15">
      <c r="A209" s="12"/>
      <c r="B209" s="12"/>
      <c r="E209" s="12"/>
      <c r="F209" s="29"/>
      <c r="H209" s="30"/>
    </row>
    <row r="210" spans="1:8" x14ac:dyDescent="0.15">
      <c r="A210" s="12"/>
      <c r="B210" s="12"/>
      <c r="E210" s="12"/>
      <c r="F210" s="29"/>
      <c r="H210" s="30"/>
    </row>
    <row r="211" spans="1:8" x14ac:dyDescent="0.15">
      <c r="A211" s="12"/>
      <c r="B211" s="12"/>
      <c r="E211" s="12"/>
      <c r="F211" s="29"/>
      <c r="H211" s="30"/>
    </row>
    <row r="212" spans="1:8" x14ac:dyDescent="0.15">
      <c r="A212" s="12"/>
      <c r="B212" s="12"/>
      <c r="E212" s="12"/>
      <c r="F212" s="29"/>
      <c r="H212" s="30"/>
    </row>
    <row r="213" spans="1:8" x14ac:dyDescent="0.15">
      <c r="A213" s="12"/>
      <c r="B213" s="12"/>
      <c r="E213" s="12"/>
      <c r="F213" s="29"/>
      <c r="H213" s="30"/>
    </row>
    <row r="214" spans="1:8" x14ac:dyDescent="0.15">
      <c r="A214" s="12"/>
      <c r="B214" s="12"/>
      <c r="E214" s="12"/>
      <c r="F214" s="29"/>
      <c r="H214" s="30"/>
    </row>
    <row r="215" spans="1:8" x14ac:dyDescent="0.15">
      <c r="A215" s="12"/>
      <c r="B215" s="12"/>
      <c r="E215" s="12"/>
      <c r="F215" s="29"/>
      <c r="H215" s="30"/>
    </row>
    <row r="216" spans="1:8" x14ac:dyDescent="0.15">
      <c r="A216" s="12"/>
      <c r="B216" s="12"/>
      <c r="E216" s="12"/>
      <c r="F216" s="29"/>
      <c r="H216" s="30"/>
    </row>
    <row r="217" spans="1:8" x14ac:dyDescent="0.15">
      <c r="A217" s="12"/>
      <c r="B217" s="12"/>
      <c r="E217" s="12"/>
      <c r="F217" s="29"/>
      <c r="H217" s="30"/>
    </row>
    <row r="218" spans="1:8" x14ac:dyDescent="0.15">
      <c r="A218" s="12"/>
      <c r="B218" s="12"/>
      <c r="E218" s="12"/>
      <c r="F218" s="29"/>
      <c r="H218" s="30"/>
    </row>
    <row r="219" spans="1:8" x14ac:dyDescent="0.15">
      <c r="A219" s="12"/>
      <c r="B219" s="12"/>
      <c r="E219" s="12"/>
      <c r="F219" s="29"/>
      <c r="H219" s="30"/>
    </row>
    <row r="220" spans="1:8" x14ac:dyDescent="0.15">
      <c r="A220" s="12"/>
      <c r="B220" s="12"/>
      <c r="E220" s="12"/>
      <c r="F220" s="29"/>
      <c r="H220" s="30"/>
    </row>
    <row r="221" spans="1:8" x14ac:dyDescent="0.15">
      <c r="A221" s="12"/>
      <c r="B221" s="12"/>
      <c r="E221" s="12"/>
      <c r="F221" s="29"/>
      <c r="H221" s="30"/>
    </row>
    <row r="222" spans="1:8" x14ac:dyDescent="0.15">
      <c r="A222" s="12"/>
      <c r="B222" s="12"/>
      <c r="E222" s="12"/>
      <c r="F222" s="29"/>
      <c r="H222" s="30"/>
    </row>
    <row r="223" spans="1:8" x14ac:dyDescent="0.15">
      <c r="A223" s="12"/>
      <c r="B223" s="12"/>
      <c r="E223" s="12"/>
      <c r="F223" s="29"/>
      <c r="H223" s="30"/>
    </row>
    <row r="224" spans="1:8" x14ac:dyDescent="0.15">
      <c r="A224" s="12"/>
      <c r="B224" s="12"/>
      <c r="E224" s="12"/>
      <c r="F224" s="29"/>
      <c r="H224" s="30"/>
    </row>
    <row r="225" spans="1:8" x14ac:dyDescent="0.15">
      <c r="A225" s="12"/>
      <c r="B225" s="12"/>
      <c r="E225" s="12"/>
      <c r="F225" s="29"/>
      <c r="H225" s="30"/>
    </row>
    <row r="226" spans="1:8" x14ac:dyDescent="0.15">
      <c r="A226" s="12"/>
      <c r="B226" s="12"/>
      <c r="E226" s="12"/>
      <c r="F226" s="29"/>
      <c r="H226" s="30"/>
    </row>
    <row r="227" spans="1:8" x14ac:dyDescent="0.15">
      <c r="A227" s="12"/>
      <c r="B227" s="12"/>
      <c r="E227" s="12"/>
      <c r="F227" s="29"/>
      <c r="H227" s="30"/>
    </row>
    <row r="228" spans="1:8" x14ac:dyDescent="0.15">
      <c r="A228" s="12"/>
      <c r="B228" s="12"/>
      <c r="E228" s="12"/>
      <c r="F228" s="29"/>
      <c r="H228" s="30"/>
    </row>
    <row r="229" spans="1:8" x14ac:dyDescent="0.15">
      <c r="A229" s="12"/>
      <c r="B229" s="12"/>
      <c r="E229" s="12"/>
      <c r="F229" s="29"/>
      <c r="H229" s="30"/>
    </row>
    <row r="230" spans="1:8" x14ac:dyDescent="0.15">
      <c r="A230" s="12"/>
      <c r="B230" s="12"/>
      <c r="E230" s="12"/>
      <c r="F230" s="29"/>
      <c r="H230" s="30"/>
    </row>
    <row r="231" spans="1:8" x14ac:dyDescent="0.15">
      <c r="A231" s="12"/>
      <c r="B231" s="12"/>
      <c r="E231" s="12"/>
      <c r="F231" s="29"/>
      <c r="H231" s="30"/>
    </row>
    <row r="232" spans="1:8" x14ac:dyDescent="0.15">
      <c r="A232" s="12"/>
      <c r="B232" s="12"/>
      <c r="E232" s="12"/>
      <c r="F232" s="29"/>
      <c r="H232" s="30"/>
    </row>
    <row r="233" spans="1:8" x14ac:dyDescent="0.15">
      <c r="A233" s="12"/>
      <c r="B233" s="12"/>
      <c r="E233" s="12"/>
      <c r="F233" s="29"/>
      <c r="H233" s="30"/>
    </row>
    <row r="234" spans="1:8" x14ac:dyDescent="0.15">
      <c r="A234" s="12"/>
      <c r="B234" s="12"/>
      <c r="E234" s="12"/>
      <c r="F234" s="29"/>
      <c r="H234" s="30"/>
    </row>
    <row r="235" spans="1:8" x14ac:dyDescent="0.15">
      <c r="A235" s="12"/>
      <c r="B235" s="12"/>
      <c r="E235" s="12"/>
      <c r="F235" s="29"/>
      <c r="H235" s="30"/>
    </row>
    <row r="236" spans="1:8" x14ac:dyDescent="0.15">
      <c r="A236" s="12"/>
      <c r="B236" s="12"/>
      <c r="E236" s="12"/>
      <c r="F236" s="29"/>
      <c r="H236" s="30"/>
    </row>
    <row r="237" spans="1:8" x14ac:dyDescent="0.15">
      <c r="A237" s="12"/>
      <c r="B237" s="12"/>
      <c r="E237" s="12"/>
      <c r="F237" s="29"/>
      <c r="H237" s="30"/>
    </row>
    <row r="238" spans="1:8" x14ac:dyDescent="0.15">
      <c r="A238" s="12"/>
      <c r="B238" s="12"/>
      <c r="E238" s="12"/>
      <c r="F238" s="29"/>
      <c r="H238" s="30"/>
    </row>
    <row r="239" spans="1:8" x14ac:dyDescent="0.15">
      <c r="A239" s="12"/>
      <c r="B239" s="12"/>
      <c r="E239" s="12"/>
      <c r="F239" s="29"/>
      <c r="H239" s="30"/>
    </row>
    <row r="240" spans="1:8" x14ac:dyDescent="0.15">
      <c r="A240" s="12"/>
      <c r="B240" s="12"/>
      <c r="E240" s="12"/>
      <c r="F240" s="29"/>
      <c r="H240" s="30"/>
    </row>
    <row r="241" spans="1:8" x14ac:dyDescent="0.15">
      <c r="A241" s="12"/>
      <c r="B241" s="12"/>
      <c r="E241" s="12"/>
      <c r="F241" s="29"/>
      <c r="H241" s="30"/>
    </row>
    <row r="242" spans="1:8" x14ac:dyDescent="0.15">
      <c r="A242" s="12"/>
      <c r="B242" s="12"/>
      <c r="E242" s="12"/>
      <c r="F242" s="29"/>
      <c r="H242" s="30"/>
    </row>
    <row r="243" spans="1:8" x14ac:dyDescent="0.15">
      <c r="A243" s="12"/>
      <c r="B243" s="12"/>
      <c r="E243" s="12"/>
      <c r="F243" s="29"/>
      <c r="H243" s="30"/>
    </row>
    <row r="244" spans="1:8" x14ac:dyDescent="0.15">
      <c r="A244" s="12"/>
      <c r="B244" s="12"/>
      <c r="E244" s="12"/>
      <c r="F244" s="29"/>
      <c r="H244" s="30"/>
    </row>
    <row r="245" spans="1:8" x14ac:dyDescent="0.15">
      <c r="A245" s="12"/>
      <c r="B245" s="12"/>
      <c r="E245" s="12"/>
      <c r="F245" s="29"/>
      <c r="H245" s="30"/>
    </row>
    <row r="246" spans="1:8" x14ac:dyDescent="0.15">
      <c r="A246" s="12"/>
      <c r="B246" s="12"/>
      <c r="E246" s="12"/>
      <c r="F246" s="29"/>
      <c r="H246" s="30"/>
    </row>
    <row r="247" spans="1:8" x14ac:dyDescent="0.15">
      <c r="A247" s="12"/>
      <c r="B247" s="12"/>
      <c r="E247" s="12"/>
      <c r="F247" s="29"/>
      <c r="H247" s="30"/>
    </row>
    <row r="248" spans="1:8" x14ac:dyDescent="0.15">
      <c r="A248" s="12"/>
      <c r="B248" s="12"/>
      <c r="E248" s="12"/>
      <c r="F248" s="29"/>
      <c r="H248" s="30"/>
    </row>
    <row r="249" spans="1:8" x14ac:dyDescent="0.15">
      <c r="A249" s="12"/>
      <c r="B249" s="12"/>
      <c r="E249" s="12"/>
      <c r="F249" s="29"/>
      <c r="H249" s="30"/>
    </row>
    <row r="250" spans="1:8" x14ac:dyDescent="0.15">
      <c r="A250" s="12"/>
      <c r="B250" s="12"/>
      <c r="E250" s="12"/>
      <c r="F250" s="29"/>
      <c r="H250" s="30"/>
    </row>
    <row r="251" spans="1:8" x14ac:dyDescent="0.15">
      <c r="A251" s="12"/>
      <c r="B251" s="12"/>
      <c r="E251" s="12"/>
      <c r="F251" s="29"/>
      <c r="H251" s="30"/>
    </row>
    <row r="252" spans="1:8" x14ac:dyDescent="0.15">
      <c r="A252" s="12"/>
      <c r="B252" s="12"/>
      <c r="E252" s="12"/>
      <c r="F252" s="29"/>
      <c r="H252" s="30"/>
    </row>
    <row r="253" spans="1:8" x14ac:dyDescent="0.15">
      <c r="A253" s="12"/>
      <c r="B253" s="12"/>
      <c r="E253" s="12"/>
      <c r="F253" s="29"/>
      <c r="H253" s="30"/>
    </row>
    <row r="254" spans="1:8" x14ac:dyDescent="0.15">
      <c r="A254" s="12"/>
      <c r="B254" s="12"/>
      <c r="E254" s="12"/>
      <c r="F254" s="29"/>
      <c r="H254" s="30"/>
    </row>
    <row r="255" spans="1:8" x14ac:dyDescent="0.15">
      <c r="A255" s="12"/>
      <c r="B255" s="12"/>
      <c r="E255" s="12"/>
      <c r="F255" s="29"/>
      <c r="H255" s="30"/>
    </row>
    <row r="256" spans="1:8" x14ac:dyDescent="0.15">
      <c r="A256" s="12"/>
      <c r="B256" s="12"/>
      <c r="E256" s="12"/>
      <c r="F256" s="29"/>
      <c r="H256" s="30"/>
    </row>
    <row r="257" spans="1:8" x14ac:dyDescent="0.15">
      <c r="A257" s="12"/>
      <c r="B257" s="12"/>
      <c r="E257" s="12"/>
      <c r="F257" s="29"/>
      <c r="H257" s="30"/>
    </row>
    <row r="258" spans="1:8" x14ac:dyDescent="0.15">
      <c r="A258" s="12"/>
      <c r="B258" s="12"/>
      <c r="E258" s="12"/>
      <c r="F258" s="29"/>
      <c r="H258" s="30"/>
    </row>
    <row r="259" spans="1:8" x14ac:dyDescent="0.15">
      <c r="A259" s="12"/>
      <c r="B259" s="12"/>
      <c r="E259" s="12"/>
      <c r="F259" s="29"/>
      <c r="H259" s="30"/>
    </row>
    <row r="260" spans="1:8" x14ac:dyDescent="0.15">
      <c r="A260" s="12"/>
      <c r="B260" s="12"/>
      <c r="E260" s="12"/>
      <c r="F260" s="29"/>
      <c r="H260" s="30"/>
    </row>
    <row r="261" spans="1:8" x14ac:dyDescent="0.15">
      <c r="A261" s="12"/>
      <c r="B261" s="12"/>
      <c r="E261" s="12"/>
      <c r="F261" s="29"/>
      <c r="H261" s="30"/>
    </row>
    <row r="262" spans="1:8" x14ac:dyDescent="0.15">
      <c r="A262" s="12"/>
      <c r="B262" s="12"/>
      <c r="E262" s="12"/>
      <c r="F262" s="29"/>
      <c r="H262" s="30"/>
    </row>
    <row r="263" spans="1:8" x14ac:dyDescent="0.15">
      <c r="A263" s="12"/>
      <c r="B263" s="12"/>
      <c r="E263" s="12"/>
      <c r="F263" s="29"/>
      <c r="H263" s="30"/>
    </row>
    <row r="264" spans="1:8" x14ac:dyDescent="0.15">
      <c r="A264" s="12"/>
      <c r="B264" s="12"/>
      <c r="E264" s="12"/>
      <c r="F264" s="29"/>
      <c r="H264" s="30"/>
    </row>
    <row r="265" spans="1:8" x14ac:dyDescent="0.15">
      <c r="A265" s="12"/>
      <c r="B265" s="12"/>
      <c r="E265" s="12"/>
      <c r="F265" s="29"/>
      <c r="H265" s="30"/>
    </row>
    <row r="266" spans="1:8" x14ac:dyDescent="0.15">
      <c r="A266" s="12"/>
      <c r="B266" s="12"/>
      <c r="E266" s="12"/>
      <c r="F266" s="29"/>
      <c r="H266" s="30"/>
    </row>
    <row r="267" spans="1:8" x14ac:dyDescent="0.15">
      <c r="A267" s="12"/>
      <c r="B267" s="12"/>
      <c r="E267" s="12"/>
      <c r="F267" s="29"/>
      <c r="H267" s="30"/>
    </row>
    <row r="268" spans="1:8" x14ac:dyDescent="0.15">
      <c r="A268" s="12"/>
      <c r="B268" s="12"/>
      <c r="E268" s="12"/>
      <c r="F268" s="29"/>
      <c r="H268" s="30"/>
    </row>
    <row r="269" spans="1:8" x14ac:dyDescent="0.15">
      <c r="A269" s="12"/>
      <c r="B269" s="12"/>
      <c r="E269" s="12"/>
      <c r="F269" s="29"/>
      <c r="H269" s="30"/>
    </row>
    <row r="270" spans="1:8" x14ac:dyDescent="0.15">
      <c r="A270" s="12"/>
      <c r="B270" s="12"/>
      <c r="E270" s="12"/>
      <c r="F270" s="29"/>
      <c r="H270" s="30"/>
    </row>
    <row r="271" spans="1:8" x14ac:dyDescent="0.15">
      <c r="A271" s="12"/>
      <c r="B271" s="12"/>
      <c r="E271" s="12"/>
      <c r="F271" s="29"/>
      <c r="H271" s="30"/>
    </row>
    <row r="272" spans="1:8" x14ac:dyDescent="0.15">
      <c r="A272" s="12"/>
      <c r="B272" s="12"/>
      <c r="E272" s="12"/>
      <c r="F272" s="29"/>
      <c r="H272" s="30"/>
    </row>
    <row r="273" spans="1:8" x14ac:dyDescent="0.15">
      <c r="A273" s="12"/>
      <c r="B273" s="12"/>
      <c r="E273" s="12"/>
      <c r="F273" s="29"/>
      <c r="H273" s="30"/>
    </row>
    <row r="274" spans="1:8" x14ac:dyDescent="0.15">
      <c r="A274" s="12"/>
      <c r="B274" s="12"/>
      <c r="E274" s="12"/>
      <c r="F274" s="29"/>
      <c r="H274" s="30"/>
    </row>
    <row r="275" spans="1:8" x14ac:dyDescent="0.15">
      <c r="A275" s="12"/>
      <c r="B275" s="12"/>
      <c r="E275" s="12"/>
      <c r="F275" s="29"/>
      <c r="H275" s="30"/>
    </row>
    <row r="276" spans="1:8" x14ac:dyDescent="0.15">
      <c r="A276" s="12"/>
      <c r="B276" s="12"/>
      <c r="E276" s="12"/>
      <c r="F276" s="29"/>
      <c r="H276" s="30"/>
    </row>
    <row r="277" spans="1:8" x14ac:dyDescent="0.15">
      <c r="A277" s="12"/>
      <c r="B277" s="12"/>
      <c r="E277" s="12"/>
      <c r="F277" s="29"/>
      <c r="H277" s="30"/>
    </row>
    <row r="278" spans="1:8" x14ac:dyDescent="0.15">
      <c r="A278" s="12"/>
      <c r="B278" s="12"/>
      <c r="E278" s="12"/>
      <c r="F278" s="29"/>
      <c r="H278" s="30"/>
    </row>
    <row r="279" spans="1:8" x14ac:dyDescent="0.15">
      <c r="A279" s="12"/>
      <c r="B279" s="12"/>
      <c r="E279" s="12"/>
      <c r="F279" s="29"/>
      <c r="H279" s="30"/>
    </row>
    <row r="280" spans="1:8" x14ac:dyDescent="0.15">
      <c r="A280" s="12"/>
      <c r="B280" s="12"/>
      <c r="E280" s="12"/>
      <c r="F280" s="29"/>
      <c r="H280" s="30"/>
    </row>
    <row r="281" spans="1:8" x14ac:dyDescent="0.15">
      <c r="A281" s="12"/>
      <c r="B281" s="12"/>
      <c r="E281" s="12"/>
      <c r="F281" s="29"/>
      <c r="H281" s="30"/>
    </row>
    <row r="282" spans="1:8" x14ac:dyDescent="0.15">
      <c r="A282" s="12"/>
      <c r="B282" s="12"/>
      <c r="E282" s="12"/>
      <c r="F282" s="29"/>
      <c r="H282" s="30"/>
    </row>
    <row r="283" spans="1:8" x14ac:dyDescent="0.15">
      <c r="A283" s="12"/>
      <c r="B283" s="12"/>
      <c r="E283" s="12"/>
      <c r="F283" s="29"/>
      <c r="H283" s="30"/>
    </row>
    <row r="284" spans="1:8" x14ac:dyDescent="0.15">
      <c r="A284" s="12"/>
      <c r="B284" s="12"/>
      <c r="E284" s="12"/>
      <c r="F284" s="29"/>
      <c r="H284" s="30"/>
    </row>
    <row r="285" spans="1:8" x14ac:dyDescent="0.15">
      <c r="A285" s="12"/>
      <c r="B285" s="12"/>
      <c r="E285" s="12"/>
      <c r="F285" s="29"/>
      <c r="H285" s="30"/>
    </row>
    <row r="286" spans="1:8" x14ac:dyDescent="0.15">
      <c r="A286" s="12"/>
      <c r="B286" s="12"/>
      <c r="E286" s="12"/>
      <c r="F286" s="29"/>
      <c r="H286" s="30"/>
    </row>
    <row r="287" spans="1:8" x14ac:dyDescent="0.15">
      <c r="A287" s="12"/>
      <c r="B287" s="12"/>
      <c r="E287" s="12"/>
      <c r="F287" s="29"/>
      <c r="H287" s="30"/>
    </row>
    <row r="288" spans="1:8" x14ac:dyDescent="0.15">
      <c r="A288" s="12"/>
      <c r="B288" s="12"/>
      <c r="E288" s="12"/>
      <c r="F288" s="29"/>
      <c r="H288" s="30"/>
    </row>
    <row r="289" spans="1:8" x14ac:dyDescent="0.15">
      <c r="A289" s="12"/>
      <c r="B289" s="12"/>
      <c r="E289" s="12"/>
      <c r="F289" s="29"/>
      <c r="H289" s="30"/>
    </row>
    <row r="290" spans="1:8" x14ac:dyDescent="0.15">
      <c r="A290" s="12"/>
      <c r="B290" s="12"/>
      <c r="E290" s="12"/>
      <c r="F290" s="29"/>
      <c r="H290" s="30"/>
    </row>
    <row r="291" spans="1:8" x14ac:dyDescent="0.15">
      <c r="A291" s="12"/>
      <c r="B291" s="12"/>
      <c r="E291" s="12"/>
      <c r="F291" s="29"/>
      <c r="H291" s="30"/>
    </row>
    <row r="292" spans="1:8" x14ac:dyDescent="0.15">
      <c r="A292" s="12"/>
      <c r="B292" s="12"/>
      <c r="E292" s="12"/>
      <c r="F292" s="29"/>
      <c r="H292" s="30"/>
    </row>
    <row r="293" spans="1:8" x14ac:dyDescent="0.15">
      <c r="A293" s="12"/>
      <c r="B293" s="12"/>
      <c r="E293" s="12"/>
      <c r="F293" s="29"/>
      <c r="H293" s="30"/>
    </row>
    <row r="294" spans="1:8" x14ac:dyDescent="0.15">
      <c r="A294" s="12"/>
      <c r="B294" s="12"/>
      <c r="E294" s="12"/>
      <c r="F294" s="29"/>
      <c r="H294" s="30"/>
    </row>
    <row r="295" spans="1:8" x14ac:dyDescent="0.15">
      <c r="A295" s="12"/>
      <c r="B295" s="12"/>
      <c r="E295" s="12"/>
      <c r="F295" s="29"/>
      <c r="H295" s="30"/>
    </row>
    <row r="296" spans="1:8" x14ac:dyDescent="0.15">
      <c r="A296" s="12"/>
      <c r="B296" s="12"/>
      <c r="E296" s="12"/>
      <c r="F296" s="29"/>
      <c r="H296" s="30"/>
    </row>
    <row r="297" spans="1:8" x14ac:dyDescent="0.15">
      <c r="A297" s="12"/>
      <c r="B297" s="12"/>
      <c r="E297" s="12"/>
      <c r="F297" s="29"/>
      <c r="H297" s="30"/>
    </row>
    <row r="298" spans="1:8" x14ac:dyDescent="0.15">
      <c r="A298" s="12"/>
      <c r="B298" s="12"/>
      <c r="E298" s="12"/>
      <c r="F298" s="29"/>
      <c r="H298" s="30"/>
    </row>
    <row r="299" spans="1:8" x14ac:dyDescent="0.15">
      <c r="A299" s="12"/>
      <c r="B299" s="12"/>
      <c r="E299" s="12"/>
      <c r="F299" s="29"/>
      <c r="H299" s="30"/>
    </row>
    <row r="300" spans="1:8" x14ac:dyDescent="0.15">
      <c r="A300" s="12"/>
      <c r="B300" s="12"/>
      <c r="E300" s="12"/>
      <c r="F300" s="29"/>
      <c r="H300" s="30"/>
    </row>
    <row r="301" spans="1:8" x14ac:dyDescent="0.15">
      <c r="A301" s="12"/>
      <c r="B301" s="12"/>
      <c r="E301" s="12"/>
      <c r="F301" s="29"/>
      <c r="H301" s="30"/>
    </row>
    <row r="302" spans="1:8" x14ac:dyDescent="0.15">
      <c r="A302" s="12"/>
      <c r="B302" s="12"/>
      <c r="E302" s="12"/>
      <c r="F302" s="29"/>
      <c r="H302" s="30"/>
    </row>
    <row r="303" spans="1:8" x14ac:dyDescent="0.15">
      <c r="A303" s="12"/>
      <c r="B303" s="12"/>
      <c r="E303" s="12"/>
      <c r="F303" s="29"/>
      <c r="H303" s="30"/>
    </row>
    <row r="304" spans="1:8" x14ac:dyDescent="0.15">
      <c r="A304" s="12"/>
      <c r="B304" s="12"/>
      <c r="E304" s="12"/>
      <c r="F304" s="29"/>
      <c r="H304" s="30"/>
    </row>
    <row r="305" spans="1:8" x14ac:dyDescent="0.15">
      <c r="A305" s="12"/>
      <c r="B305" s="12"/>
      <c r="E305" s="12"/>
      <c r="F305" s="29"/>
      <c r="H305" s="30"/>
    </row>
    <row r="306" spans="1:8" x14ac:dyDescent="0.15">
      <c r="A306" s="12"/>
      <c r="B306" s="12"/>
      <c r="E306" s="12"/>
      <c r="F306" s="29"/>
      <c r="H306" s="30"/>
    </row>
    <row r="307" spans="1:8" x14ac:dyDescent="0.15">
      <c r="A307" s="12"/>
      <c r="B307" s="12"/>
      <c r="E307" s="12"/>
      <c r="F307" s="29"/>
      <c r="H307" s="30"/>
    </row>
    <row r="308" spans="1:8" x14ac:dyDescent="0.15">
      <c r="A308" s="12"/>
      <c r="B308" s="12"/>
      <c r="E308" s="12"/>
      <c r="F308" s="29"/>
      <c r="H308" s="30"/>
    </row>
    <row r="309" spans="1:8" x14ac:dyDescent="0.15">
      <c r="A309" s="12"/>
      <c r="B309" s="12"/>
      <c r="E309" s="12"/>
      <c r="F309" s="29"/>
      <c r="H309" s="30"/>
    </row>
    <row r="310" spans="1:8" x14ac:dyDescent="0.15">
      <c r="A310" s="12"/>
      <c r="B310" s="12"/>
      <c r="E310" s="12"/>
      <c r="F310" s="29"/>
      <c r="H310" s="30"/>
    </row>
    <row r="311" spans="1:8" x14ac:dyDescent="0.15">
      <c r="A311" s="12"/>
      <c r="B311" s="12"/>
      <c r="E311" s="12"/>
      <c r="F311" s="29"/>
      <c r="H311" s="30"/>
    </row>
    <row r="312" spans="1:8" x14ac:dyDescent="0.15">
      <c r="A312" s="12"/>
      <c r="B312" s="12"/>
      <c r="E312" s="12"/>
      <c r="F312" s="29"/>
      <c r="H312" s="30"/>
    </row>
    <row r="313" spans="1:8" x14ac:dyDescent="0.15">
      <c r="A313" s="12"/>
      <c r="B313" s="12"/>
      <c r="E313" s="12"/>
      <c r="F313" s="29"/>
      <c r="H313" s="30"/>
    </row>
    <row r="314" spans="1:8" x14ac:dyDescent="0.15">
      <c r="A314" s="12"/>
      <c r="B314" s="12"/>
      <c r="E314" s="12"/>
      <c r="F314" s="29"/>
      <c r="H314" s="30"/>
    </row>
    <row r="315" spans="1:8" x14ac:dyDescent="0.15">
      <c r="A315" s="12"/>
      <c r="B315" s="12"/>
      <c r="E315" s="12"/>
      <c r="F315" s="29"/>
      <c r="H315" s="30"/>
    </row>
    <row r="316" spans="1:8" x14ac:dyDescent="0.15">
      <c r="A316" s="12"/>
      <c r="B316" s="12"/>
      <c r="E316" s="12"/>
      <c r="F316" s="29"/>
      <c r="H316" s="30"/>
    </row>
    <row r="317" spans="1:8" x14ac:dyDescent="0.15">
      <c r="A317" s="12"/>
      <c r="B317" s="12"/>
      <c r="E317" s="12"/>
      <c r="F317" s="29"/>
      <c r="H317" s="30"/>
    </row>
    <row r="318" spans="1:8" x14ac:dyDescent="0.15">
      <c r="A318" s="12"/>
      <c r="B318" s="12"/>
      <c r="E318" s="12"/>
      <c r="F318" s="29"/>
      <c r="H318" s="30"/>
    </row>
    <row r="319" spans="1:8" x14ac:dyDescent="0.15">
      <c r="A319" s="12"/>
      <c r="B319" s="12"/>
      <c r="E319" s="12"/>
      <c r="F319" s="29"/>
      <c r="H319" s="30"/>
    </row>
    <row r="320" spans="1:8" x14ac:dyDescent="0.15">
      <c r="A320" s="12"/>
      <c r="B320" s="12"/>
      <c r="E320" s="12"/>
      <c r="F320" s="29"/>
      <c r="H320" s="30"/>
    </row>
    <row r="321" spans="1:8" x14ac:dyDescent="0.15">
      <c r="A321" s="12"/>
      <c r="B321" s="12"/>
      <c r="E321" s="12"/>
      <c r="F321" s="29"/>
      <c r="H321" s="30"/>
    </row>
    <row r="322" spans="1:8" x14ac:dyDescent="0.15">
      <c r="A322" s="12"/>
      <c r="B322" s="12"/>
      <c r="E322" s="12"/>
      <c r="F322" s="29"/>
      <c r="H322" s="30"/>
    </row>
    <row r="323" spans="1:8" x14ac:dyDescent="0.15">
      <c r="A323" s="12"/>
      <c r="B323" s="12"/>
      <c r="E323" s="12"/>
      <c r="F323" s="29"/>
      <c r="H323" s="30"/>
    </row>
    <row r="324" spans="1:8" x14ac:dyDescent="0.15">
      <c r="A324" s="12"/>
      <c r="B324" s="12"/>
      <c r="E324" s="12"/>
      <c r="F324" s="29"/>
      <c r="H324" s="30"/>
    </row>
    <row r="325" spans="1:8" x14ac:dyDescent="0.15">
      <c r="A325" s="12"/>
      <c r="B325" s="12"/>
      <c r="E325" s="12"/>
      <c r="F325" s="29"/>
      <c r="H325" s="30"/>
    </row>
    <row r="326" spans="1:8" x14ac:dyDescent="0.15">
      <c r="A326" s="12"/>
      <c r="B326" s="12"/>
      <c r="E326" s="12"/>
      <c r="F326" s="29"/>
      <c r="H326" s="30"/>
    </row>
    <row r="327" spans="1:8" x14ac:dyDescent="0.15">
      <c r="A327" s="12"/>
      <c r="B327" s="12"/>
      <c r="E327" s="12"/>
      <c r="F327" s="29"/>
      <c r="H327" s="30"/>
    </row>
    <row r="328" spans="1:8" x14ac:dyDescent="0.15">
      <c r="A328" s="12"/>
      <c r="B328" s="12"/>
      <c r="E328" s="12"/>
      <c r="F328" s="29"/>
      <c r="H328" s="30"/>
    </row>
    <row r="329" spans="1:8" x14ac:dyDescent="0.15">
      <c r="A329" s="12"/>
      <c r="B329" s="12"/>
      <c r="E329" s="12"/>
      <c r="F329" s="29"/>
      <c r="H329" s="30"/>
    </row>
    <row r="330" spans="1:8" x14ac:dyDescent="0.15">
      <c r="A330" s="12"/>
      <c r="B330" s="12"/>
      <c r="E330" s="12"/>
      <c r="F330" s="29"/>
      <c r="H330" s="30"/>
    </row>
    <row r="331" spans="1:8" x14ac:dyDescent="0.15">
      <c r="A331" s="12"/>
      <c r="B331" s="12"/>
      <c r="E331" s="12"/>
      <c r="F331" s="29"/>
      <c r="H331" s="30"/>
    </row>
    <row r="332" spans="1:8" x14ac:dyDescent="0.15">
      <c r="A332" s="12"/>
      <c r="B332" s="12"/>
      <c r="E332" s="12"/>
      <c r="F332" s="29"/>
      <c r="H332" s="30"/>
    </row>
    <row r="333" spans="1:8" x14ac:dyDescent="0.15">
      <c r="A333" s="12"/>
      <c r="B333" s="12"/>
      <c r="E333" s="12"/>
      <c r="F333" s="29"/>
      <c r="H333" s="30"/>
    </row>
    <row r="334" spans="1:8" x14ac:dyDescent="0.15">
      <c r="A334" s="12"/>
      <c r="B334" s="12"/>
      <c r="E334" s="12"/>
      <c r="F334" s="29"/>
      <c r="H334" s="30"/>
    </row>
    <row r="335" spans="1:8" x14ac:dyDescent="0.15">
      <c r="A335" s="12"/>
      <c r="B335" s="12"/>
      <c r="E335" s="12"/>
      <c r="F335" s="29"/>
      <c r="H335" s="30"/>
    </row>
    <row r="336" spans="1:8" x14ac:dyDescent="0.15">
      <c r="A336" s="12"/>
      <c r="B336" s="12"/>
      <c r="E336" s="12"/>
      <c r="F336" s="29"/>
      <c r="H336" s="30"/>
    </row>
    <row r="337" spans="1:8" x14ac:dyDescent="0.15">
      <c r="A337" s="12"/>
      <c r="B337" s="12"/>
      <c r="E337" s="12"/>
      <c r="F337" s="29"/>
      <c r="H337" s="30"/>
    </row>
    <row r="338" spans="1:8" x14ac:dyDescent="0.15">
      <c r="A338" s="12"/>
      <c r="B338" s="12"/>
      <c r="E338" s="12"/>
      <c r="F338" s="29"/>
      <c r="H338" s="30"/>
    </row>
    <row r="339" spans="1:8" x14ac:dyDescent="0.15">
      <c r="A339" s="12"/>
      <c r="B339" s="12"/>
      <c r="E339" s="12"/>
      <c r="F339" s="29"/>
      <c r="H339" s="30"/>
    </row>
    <row r="340" spans="1:8" x14ac:dyDescent="0.15">
      <c r="A340" s="12"/>
      <c r="B340" s="12"/>
      <c r="E340" s="12"/>
      <c r="F340" s="29"/>
      <c r="H340" s="30"/>
    </row>
    <row r="341" spans="1:8" x14ac:dyDescent="0.15">
      <c r="A341" s="12"/>
      <c r="B341" s="12"/>
      <c r="E341" s="12"/>
      <c r="F341" s="29"/>
      <c r="H341" s="30"/>
    </row>
    <row r="342" spans="1:8" x14ac:dyDescent="0.15">
      <c r="A342" s="12"/>
      <c r="B342" s="12"/>
      <c r="E342" s="12"/>
      <c r="F342" s="29"/>
      <c r="H342" s="30"/>
    </row>
    <row r="343" spans="1:8" x14ac:dyDescent="0.15">
      <c r="A343" s="12"/>
      <c r="B343" s="12"/>
      <c r="E343" s="12"/>
      <c r="F343" s="29"/>
      <c r="H343" s="30"/>
    </row>
    <row r="344" spans="1:8" x14ac:dyDescent="0.15">
      <c r="A344" s="12"/>
      <c r="B344" s="12"/>
      <c r="E344" s="12"/>
      <c r="F344" s="29"/>
      <c r="H344" s="30"/>
    </row>
    <row r="345" spans="1:8" x14ac:dyDescent="0.15">
      <c r="A345" s="12"/>
      <c r="B345" s="12"/>
      <c r="E345" s="12"/>
      <c r="F345" s="29"/>
      <c r="H345" s="30"/>
    </row>
    <row r="346" spans="1:8" x14ac:dyDescent="0.15">
      <c r="A346" s="12"/>
      <c r="B346" s="12"/>
      <c r="E346" s="12"/>
      <c r="F346" s="29"/>
      <c r="H346" s="30"/>
    </row>
    <row r="347" spans="1:8" x14ac:dyDescent="0.15">
      <c r="A347" s="12"/>
      <c r="B347" s="12"/>
      <c r="E347" s="12"/>
      <c r="F347" s="29"/>
      <c r="H347" s="30"/>
    </row>
    <row r="348" spans="1:8" x14ac:dyDescent="0.15">
      <c r="A348" s="12"/>
      <c r="B348" s="12"/>
      <c r="E348" s="12"/>
      <c r="F348" s="29"/>
      <c r="H348" s="30"/>
    </row>
    <row r="349" spans="1:8" x14ac:dyDescent="0.15">
      <c r="A349" s="12"/>
      <c r="B349" s="12"/>
      <c r="E349" s="12"/>
      <c r="F349" s="29"/>
      <c r="H349" s="30"/>
    </row>
    <row r="350" spans="1:8" x14ac:dyDescent="0.15">
      <c r="A350" s="12"/>
      <c r="B350" s="12"/>
      <c r="E350" s="12"/>
      <c r="F350" s="29"/>
      <c r="H350" s="30"/>
    </row>
    <row r="351" spans="1:8" x14ac:dyDescent="0.15">
      <c r="A351" s="12"/>
      <c r="B351" s="12"/>
      <c r="E351" s="12"/>
      <c r="F351" s="29"/>
      <c r="H351" s="30"/>
    </row>
    <row r="352" spans="1:8" x14ac:dyDescent="0.15">
      <c r="A352" s="12"/>
      <c r="B352" s="12"/>
      <c r="E352" s="12"/>
      <c r="F352" s="29"/>
      <c r="H352" s="30"/>
    </row>
    <row r="353" spans="1:8" x14ac:dyDescent="0.15">
      <c r="A353" s="12"/>
      <c r="B353" s="12"/>
      <c r="E353" s="12"/>
      <c r="F353" s="29"/>
      <c r="H353" s="30"/>
    </row>
    <row r="354" spans="1:8" x14ac:dyDescent="0.15">
      <c r="A354" s="12"/>
      <c r="B354" s="12"/>
      <c r="E354" s="12"/>
      <c r="F354" s="29"/>
      <c r="H354" s="30"/>
    </row>
    <row r="355" spans="1:8" x14ac:dyDescent="0.15">
      <c r="A355" s="12"/>
      <c r="B355" s="12"/>
      <c r="E355" s="12"/>
      <c r="F355" s="29"/>
      <c r="H355" s="30"/>
    </row>
    <row r="356" spans="1:8" x14ac:dyDescent="0.15">
      <c r="A356" s="12"/>
      <c r="B356" s="12"/>
      <c r="E356" s="12"/>
      <c r="F356" s="29"/>
      <c r="H356" s="30"/>
    </row>
    <row r="357" spans="1:8" x14ac:dyDescent="0.15">
      <c r="A357" s="12"/>
      <c r="B357" s="12"/>
      <c r="E357" s="12"/>
      <c r="F357" s="29"/>
      <c r="H357" s="30"/>
    </row>
    <row r="358" spans="1:8" x14ac:dyDescent="0.15">
      <c r="A358" s="12"/>
      <c r="B358" s="12"/>
      <c r="E358" s="12"/>
      <c r="F358" s="29"/>
      <c r="H358" s="30"/>
    </row>
    <row r="359" spans="1:8" x14ac:dyDescent="0.15">
      <c r="A359" s="12"/>
      <c r="B359" s="12"/>
      <c r="E359" s="12"/>
      <c r="F359" s="29"/>
      <c r="H359" s="30"/>
    </row>
    <row r="360" spans="1:8" x14ac:dyDescent="0.15">
      <c r="A360" s="12"/>
      <c r="B360" s="12"/>
      <c r="E360" s="12"/>
      <c r="F360" s="29"/>
      <c r="H360" s="30"/>
    </row>
    <row r="361" spans="1:8" x14ac:dyDescent="0.15">
      <c r="A361" s="12"/>
      <c r="B361" s="12"/>
      <c r="E361" s="12"/>
      <c r="F361" s="29"/>
      <c r="H361" s="30"/>
    </row>
    <row r="362" spans="1:8" x14ac:dyDescent="0.15">
      <c r="A362" s="12"/>
      <c r="B362" s="12"/>
      <c r="E362" s="12"/>
      <c r="F362" s="29"/>
      <c r="H362" s="30"/>
    </row>
    <row r="363" spans="1:8" x14ac:dyDescent="0.15">
      <c r="A363" s="12"/>
      <c r="B363" s="12"/>
      <c r="E363" s="12"/>
      <c r="F363" s="29"/>
      <c r="H363" s="30"/>
    </row>
    <row r="364" spans="1:8" x14ac:dyDescent="0.15">
      <c r="A364" s="12"/>
      <c r="B364" s="12"/>
      <c r="E364" s="12"/>
      <c r="F364" s="29"/>
      <c r="H364" s="30"/>
    </row>
    <row r="365" spans="1:8" x14ac:dyDescent="0.15">
      <c r="A365" s="12"/>
      <c r="B365" s="12"/>
      <c r="E365" s="12"/>
      <c r="F365" s="29"/>
      <c r="H365" s="30"/>
    </row>
    <row r="366" spans="1:8" x14ac:dyDescent="0.15">
      <c r="A366" s="12"/>
      <c r="B366" s="12"/>
      <c r="E366" s="12"/>
      <c r="F366" s="29"/>
      <c r="H366" s="30"/>
    </row>
    <row r="367" spans="1:8" x14ac:dyDescent="0.15">
      <c r="A367" s="12"/>
      <c r="B367" s="12"/>
      <c r="E367" s="12"/>
      <c r="F367" s="29"/>
      <c r="H367" s="30"/>
    </row>
    <row r="368" spans="1:8" x14ac:dyDescent="0.15">
      <c r="A368" s="12"/>
      <c r="B368" s="12"/>
      <c r="E368" s="12"/>
      <c r="F368" s="29"/>
      <c r="H368" s="30"/>
    </row>
    <row r="369" spans="1:8" x14ac:dyDescent="0.15">
      <c r="A369" s="12"/>
      <c r="B369" s="12"/>
      <c r="E369" s="12"/>
      <c r="F369" s="29"/>
      <c r="H369" s="30"/>
    </row>
    <row r="370" spans="1:8" x14ac:dyDescent="0.15">
      <c r="A370" s="12"/>
      <c r="B370" s="12"/>
      <c r="E370" s="12"/>
      <c r="F370" s="29"/>
      <c r="H370" s="30"/>
    </row>
    <row r="371" spans="1:8" x14ac:dyDescent="0.15">
      <c r="A371" s="12"/>
      <c r="B371" s="12"/>
      <c r="E371" s="12"/>
      <c r="F371" s="29"/>
      <c r="H371" s="30"/>
    </row>
    <row r="372" spans="1:8" x14ac:dyDescent="0.15">
      <c r="A372" s="12"/>
      <c r="B372" s="12"/>
      <c r="E372" s="12"/>
      <c r="F372" s="29"/>
      <c r="H372" s="30"/>
    </row>
    <row r="373" spans="1:8" x14ac:dyDescent="0.15">
      <c r="A373" s="12"/>
      <c r="B373" s="12"/>
      <c r="E373" s="12"/>
      <c r="F373" s="29"/>
      <c r="H373" s="30"/>
    </row>
    <row r="374" spans="1:8" x14ac:dyDescent="0.15">
      <c r="A374" s="12"/>
      <c r="B374" s="12"/>
      <c r="E374" s="12"/>
      <c r="F374" s="29"/>
      <c r="H374" s="30"/>
    </row>
    <row r="375" spans="1:8" x14ac:dyDescent="0.15">
      <c r="A375" s="12"/>
      <c r="B375" s="12"/>
      <c r="E375" s="12"/>
      <c r="F375" s="29"/>
      <c r="H375" s="30"/>
    </row>
    <row r="376" spans="1:8" x14ac:dyDescent="0.15">
      <c r="A376" s="12"/>
      <c r="B376" s="12"/>
      <c r="E376" s="12"/>
      <c r="F376" s="29"/>
      <c r="H376" s="30"/>
    </row>
    <row r="377" spans="1:8" x14ac:dyDescent="0.15">
      <c r="A377" s="12"/>
      <c r="B377" s="12"/>
      <c r="E377" s="12"/>
      <c r="F377" s="29"/>
      <c r="H377" s="30"/>
    </row>
    <row r="378" spans="1:8" x14ac:dyDescent="0.15">
      <c r="A378" s="12"/>
      <c r="B378" s="12"/>
      <c r="E378" s="12"/>
      <c r="F378" s="29"/>
      <c r="H378" s="30"/>
    </row>
    <row r="379" spans="1:8" x14ac:dyDescent="0.15">
      <c r="A379" s="12"/>
      <c r="B379" s="12"/>
      <c r="E379" s="12"/>
      <c r="F379" s="29"/>
      <c r="H379" s="30"/>
    </row>
    <row r="380" spans="1:8" x14ac:dyDescent="0.15">
      <c r="A380" s="12"/>
      <c r="B380" s="12"/>
      <c r="E380" s="12"/>
      <c r="F380" s="29"/>
      <c r="H380" s="30"/>
    </row>
    <row r="381" spans="1:8" x14ac:dyDescent="0.15">
      <c r="A381" s="12"/>
      <c r="B381" s="12"/>
      <c r="E381" s="12"/>
      <c r="F381" s="29"/>
      <c r="H381" s="30"/>
    </row>
    <row r="382" spans="1:8" x14ac:dyDescent="0.15">
      <c r="A382" s="12"/>
      <c r="B382" s="12"/>
      <c r="E382" s="12"/>
      <c r="F382" s="29"/>
      <c r="H382" s="30"/>
    </row>
    <row r="383" spans="1:8" x14ac:dyDescent="0.15">
      <c r="A383" s="12"/>
      <c r="B383" s="12"/>
      <c r="E383" s="12"/>
      <c r="F383" s="29"/>
      <c r="H383" s="30"/>
    </row>
    <row r="384" spans="1:8" x14ac:dyDescent="0.15">
      <c r="A384" s="12"/>
      <c r="B384" s="12"/>
      <c r="E384" s="12"/>
      <c r="F384" s="29"/>
      <c r="H384" s="30"/>
    </row>
    <row r="385" spans="1:8" x14ac:dyDescent="0.15">
      <c r="A385" s="12"/>
      <c r="B385" s="12"/>
      <c r="E385" s="12"/>
      <c r="F385" s="29"/>
      <c r="H385" s="30"/>
    </row>
    <row r="386" spans="1:8" x14ac:dyDescent="0.15">
      <c r="A386" s="12"/>
      <c r="B386" s="12"/>
      <c r="E386" s="12"/>
      <c r="F386" s="29"/>
      <c r="H386" s="30"/>
    </row>
    <row r="387" spans="1:8" x14ac:dyDescent="0.15">
      <c r="A387" s="12"/>
      <c r="B387" s="12"/>
      <c r="E387" s="12"/>
      <c r="F387" s="29"/>
      <c r="H387" s="30"/>
    </row>
    <row r="388" spans="1:8" x14ac:dyDescent="0.15">
      <c r="A388" s="12"/>
      <c r="B388" s="12"/>
      <c r="E388" s="12"/>
      <c r="F388" s="29"/>
      <c r="H388" s="30"/>
    </row>
    <row r="389" spans="1:8" x14ac:dyDescent="0.15">
      <c r="A389" s="12"/>
      <c r="B389" s="12"/>
      <c r="E389" s="12"/>
      <c r="F389" s="29"/>
      <c r="H389" s="30"/>
    </row>
    <row r="390" spans="1:8" x14ac:dyDescent="0.15">
      <c r="A390" s="12"/>
      <c r="B390" s="12"/>
      <c r="E390" s="12"/>
      <c r="F390" s="29"/>
      <c r="H390" s="30"/>
    </row>
    <row r="391" spans="1:8" x14ac:dyDescent="0.15">
      <c r="A391" s="12"/>
      <c r="B391" s="12"/>
      <c r="E391" s="12"/>
      <c r="F391" s="29"/>
      <c r="H391" s="30"/>
    </row>
    <row r="392" spans="1:8" x14ac:dyDescent="0.15">
      <c r="A392" s="12"/>
      <c r="B392" s="12"/>
      <c r="E392" s="12"/>
      <c r="F392" s="29"/>
      <c r="H392" s="30"/>
    </row>
    <row r="393" spans="1:8" x14ac:dyDescent="0.15">
      <c r="A393" s="12"/>
      <c r="B393" s="12"/>
      <c r="E393" s="12"/>
      <c r="F393" s="29"/>
      <c r="H393" s="30"/>
    </row>
    <row r="394" spans="1:8" x14ac:dyDescent="0.15">
      <c r="A394" s="12"/>
      <c r="B394" s="12"/>
      <c r="E394" s="12"/>
      <c r="F394" s="29"/>
      <c r="H394" s="30"/>
    </row>
    <row r="395" spans="1:8" x14ac:dyDescent="0.15">
      <c r="A395" s="12"/>
      <c r="B395" s="12"/>
      <c r="E395" s="12"/>
      <c r="F395" s="29"/>
      <c r="H395" s="30"/>
    </row>
    <row r="396" spans="1:8" x14ac:dyDescent="0.15">
      <c r="A396" s="12"/>
      <c r="B396" s="12"/>
      <c r="E396" s="12"/>
      <c r="F396" s="29"/>
      <c r="H396" s="30"/>
    </row>
    <row r="397" spans="1:8" x14ac:dyDescent="0.15">
      <c r="A397" s="12"/>
      <c r="B397" s="12"/>
      <c r="E397" s="12"/>
      <c r="F397" s="29"/>
      <c r="H397" s="30"/>
    </row>
    <row r="398" spans="1:8" x14ac:dyDescent="0.15">
      <c r="A398" s="12"/>
      <c r="B398" s="12"/>
      <c r="E398" s="12"/>
      <c r="F398" s="29"/>
      <c r="H398" s="30"/>
    </row>
    <row r="399" spans="1:8" x14ac:dyDescent="0.15">
      <c r="A399" s="12"/>
      <c r="B399" s="12"/>
      <c r="E399" s="12"/>
      <c r="F399" s="29"/>
      <c r="H399" s="30"/>
    </row>
    <row r="400" spans="1:8" x14ac:dyDescent="0.15">
      <c r="A400" s="12"/>
      <c r="B400" s="12"/>
      <c r="E400" s="12"/>
      <c r="F400" s="29"/>
      <c r="H400" s="30"/>
    </row>
    <row r="401" spans="1:8" x14ac:dyDescent="0.15">
      <c r="A401" s="12"/>
      <c r="B401" s="12"/>
      <c r="E401" s="12"/>
      <c r="F401" s="29"/>
      <c r="H401" s="30"/>
    </row>
    <row r="402" spans="1:8" x14ac:dyDescent="0.15">
      <c r="A402" s="12"/>
      <c r="B402" s="12"/>
      <c r="E402" s="12"/>
      <c r="F402" s="29"/>
      <c r="H402" s="30"/>
    </row>
    <row r="403" spans="1:8" x14ac:dyDescent="0.15">
      <c r="A403" s="12"/>
      <c r="B403" s="12"/>
      <c r="E403" s="12"/>
      <c r="F403" s="29"/>
      <c r="H403" s="30"/>
    </row>
    <row r="404" spans="1:8" x14ac:dyDescent="0.15">
      <c r="A404" s="12"/>
      <c r="B404" s="12"/>
      <c r="E404" s="12"/>
      <c r="F404" s="29"/>
      <c r="H404" s="30"/>
    </row>
    <row r="405" spans="1:8" x14ac:dyDescent="0.15">
      <c r="A405" s="12"/>
      <c r="B405" s="12"/>
      <c r="E405" s="12"/>
      <c r="F405" s="29"/>
      <c r="H405" s="30"/>
    </row>
    <row r="406" spans="1:8" x14ac:dyDescent="0.15">
      <c r="A406" s="12"/>
      <c r="B406" s="12"/>
      <c r="E406" s="12"/>
      <c r="F406" s="29"/>
      <c r="H406" s="30"/>
    </row>
    <row r="407" spans="1:8" x14ac:dyDescent="0.15">
      <c r="A407" s="12"/>
      <c r="B407" s="12"/>
      <c r="E407" s="12"/>
      <c r="F407" s="29"/>
      <c r="H407" s="30"/>
    </row>
    <row r="408" spans="1:8" x14ac:dyDescent="0.15">
      <c r="A408" s="12"/>
      <c r="B408" s="12"/>
      <c r="E408" s="12"/>
      <c r="F408" s="29"/>
      <c r="H408" s="30"/>
    </row>
    <row r="409" spans="1:8" x14ac:dyDescent="0.15">
      <c r="A409" s="12"/>
      <c r="B409" s="12"/>
      <c r="E409" s="12"/>
      <c r="F409" s="29"/>
      <c r="H409" s="30"/>
    </row>
    <row r="410" spans="1:8" x14ac:dyDescent="0.15">
      <c r="A410" s="12"/>
      <c r="B410" s="12"/>
      <c r="E410" s="12"/>
      <c r="F410" s="29"/>
      <c r="H410" s="30"/>
    </row>
    <row r="411" spans="1:8" x14ac:dyDescent="0.15">
      <c r="A411" s="12"/>
      <c r="B411" s="12"/>
      <c r="E411" s="12"/>
      <c r="F411" s="29"/>
      <c r="H411" s="30"/>
    </row>
    <row r="412" spans="1:8" x14ac:dyDescent="0.15">
      <c r="A412" s="12"/>
      <c r="B412" s="12"/>
      <c r="E412" s="12"/>
      <c r="F412" s="29"/>
      <c r="H412" s="30"/>
    </row>
    <row r="413" spans="1:8" x14ac:dyDescent="0.15">
      <c r="A413" s="12"/>
      <c r="B413" s="12"/>
      <c r="E413" s="12"/>
      <c r="F413" s="29"/>
      <c r="H413" s="30"/>
    </row>
    <row r="414" spans="1:8" x14ac:dyDescent="0.15">
      <c r="A414" s="12"/>
      <c r="B414" s="12"/>
      <c r="E414" s="12"/>
      <c r="F414" s="29"/>
      <c r="H414" s="30"/>
    </row>
    <row r="415" spans="1:8" x14ac:dyDescent="0.15">
      <c r="A415" s="12"/>
      <c r="B415" s="12"/>
      <c r="E415" s="12"/>
      <c r="F415" s="29"/>
      <c r="H415" s="30"/>
    </row>
    <row r="416" spans="1:8" x14ac:dyDescent="0.15">
      <c r="A416" s="12"/>
      <c r="B416" s="12"/>
      <c r="E416" s="12"/>
      <c r="F416" s="29"/>
      <c r="H416" s="30"/>
    </row>
    <row r="417" spans="1:8" x14ac:dyDescent="0.15">
      <c r="A417" s="12"/>
      <c r="B417" s="12"/>
      <c r="E417" s="12"/>
      <c r="F417" s="29"/>
      <c r="H417" s="30"/>
    </row>
  </sheetData>
  <mergeCells count="24">
    <mergeCell ref="B42:D42"/>
    <mergeCell ref="B13:E13"/>
    <mergeCell ref="B14:E14"/>
    <mergeCell ref="B15:H15"/>
    <mergeCell ref="B3:D3"/>
    <mergeCell ref="B7:E7"/>
    <mergeCell ref="B8:E8"/>
    <mergeCell ref="B9:E9"/>
    <mergeCell ref="B57:E57"/>
    <mergeCell ref="B59:C59"/>
    <mergeCell ref="B5:E5"/>
    <mergeCell ref="B6:H6"/>
    <mergeCell ref="B28:H28"/>
    <mergeCell ref="B29:D29"/>
    <mergeCell ref="B41:D41"/>
    <mergeCell ref="B53:D53"/>
    <mergeCell ref="C55:H55"/>
    <mergeCell ref="C56:H56"/>
    <mergeCell ref="B16:D16"/>
    <mergeCell ref="B20:D20"/>
    <mergeCell ref="B24:D24"/>
    <mergeCell ref="B10:E10"/>
    <mergeCell ref="B11:E11"/>
    <mergeCell ref="B12:E12"/>
  </mergeCells>
  <pageMargins left="0.2" right="0.19" top="0.23" bottom="0.16" header="0.17" footer="0.16"/>
  <pageSetup paperSize="9" orientation="portrait" r:id="rId1"/>
  <headerFooter alignWithMargins="0"/>
  <ignoredErrors>
    <ignoredError sqref="F27:G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98"/>
  <sheetViews>
    <sheetView topLeftCell="A23" workbookViewId="0">
      <selection activeCell="Q23" sqref="Q1:R1048576"/>
    </sheetView>
  </sheetViews>
  <sheetFormatPr defaultRowHeight="14.25" x14ac:dyDescent="0.2"/>
  <cols>
    <col min="1" max="1" width="4.140625" style="4" customWidth="1"/>
    <col min="2" max="2" width="3.7109375" style="4" customWidth="1"/>
    <col min="3" max="4" width="6.28515625" style="4" customWidth="1"/>
    <col min="5" max="5" width="20" style="4" customWidth="1"/>
    <col min="6" max="7" width="10.42578125" style="4" customWidth="1"/>
    <col min="8" max="11" width="8.5703125" style="4" customWidth="1"/>
    <col min="12" max="14" width="8.42578125" style="4" customWidth="1"/>
    <col min="15" max="15" width="9.28515625" style="4" bestFit="1" customWidth="1"/>
    <col min="16" max="16" width="10.28515625" style="4" bestFit="1" customWidth="1"/>
    <col min="17" max="45" width="9.140625" style="4"/>
    <col min="46" max="16384" width="9.140625" style="1"/>
  </cols>
  <sheetData>
    <row r="2" spans="1:45" ht="15.75" x14ac:dyDescent="0.25">
      <c r="A2" s="260" t="s">
        <v>182</v>
      </c>
      <c r="B2" s="260"/>
      <c r="C2" s="241" t="s">
        <v>180</v>
      </c>
      <c r="D2" s="241"/>
      <c r="E2" s="241"/>
      <c r="F2" s="241"/>
      <c r="G2" s="241"/>
      <c r="H2" s="95"/>
      <c r="I2" s="95"/>
      <c r="J2" s="95"/>
      <c r="K2" s="95"/>
      <c r="L2" s="95"/>
      <c r="M2" s="95"/>
      <c r="N2" s="95"/>
      <c r="O2" s="95"/>
      <c r="P2" s="95"/>
    </row>
    <row r="3" spans="1:45" ht="17.25" x14ac:dyDescent="0.25">
      <c r="A3" s="96"/>
      <c r="B3" s="96"/>
      <c r="C3" s="97" t="s">
        <v>184</v>
      </c>
      <c r="D3" s="95"/>
      <c r="E3" s="95"/>
      <c r="F3" s="98"/>
      <c r="G3" s="98"/>
      <c r="H3" s="95"/>
      <c r="I3" s="95"/>
      <c r="J3" s="95"/>
      <c r="K3" s="95"/>
      <c r="L3" s="95"/>
      <c r="M3" s="95"/>
      <c r="N3" s="95"/>
      <c r="O3" s="95"/>
      <c r="P3" s="95"/>
    </row>
    <row r="4" spans="1:45" s="2" customFormat="1" ht="15.75" customHeight="1" x14ac:dyDescent="0.25">
      <c r="A4" s="261" t="s">
        <v>2</v>
      </c>
      <c r="B4" s="262"/>
      <c r="C4" s="249" t="s">
        <v>3</v>
      </c>
      <c r="D4" s="250"/>
      <c r="E4" s="251"/>
      <c r="F4" s="248" t="s">
        <v>4</v>
      </c>
      <c r="G4" s="248"/>
      <c r="H4" s="244" t="s">
        <v>5</v>
      </c>
      <c r="I4" s="244"/>
      <c r="J4" s="244"/>
      <c r="K4" s="244"/>
      <c r="L4" s="244" t="s">
        <v>10</v>
      </c>
      <c r="M4" s="244"/>
      <c r="N4" s="244"/>
      <c r="O4" s="244" t="s">
        <v>13</v>
      </c>
      <c r="P4" s="24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2" customFormat="1" ht="15.75" x14ac:dyDescent="0.25">
      <c r="A5" s="263"/>
      <c r="B5" s="264"/>
      <c r="C5" s="252"/>
      <c r="D5" s="253"/>
      <c r="E5" s="254"/>
      <c r="F5" s="248"/>
      <c r="G5" s="248"/>
      <c r="H5" s="244">
        <v>2018</v>
      </c>
      <c r="I5" s="244"/>
      <c r="J5" s="244"/>
      <c r="K5" s="244"/>
      <c r="L5" s="99">
        <v>2018</v>
      </c>
      <c r="M5" s="244">
        <v>2019</v>
      </c>
      <c r="N5" s="244"/>
      <c r="O5" s="245" t="s">
        <v>14</v>
      </c>
      <c r="P5" s="24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s="2" customFormat="1" ht="15.75" x14ac:dyDescent="0.25">
      <c r="A6" s="265"/>
      <c r="B6" s="266"/>
      <c r="C6" s="255"/>
      <c r="D6" s="256"/>
      <c r="E6" s="257"/>
      <c r="F6" s="100">
        <v>2017</v>
      </c>
      <c r="G6" s="100">
        <v>2018</v>
      </c>
      <c r="H6" s="100" t="s">
        <v>6</v>
      </c>
      <c r="I6" s="100" t="s">
        <v>7</v>
      </c>
      <c r="J6" s="100" t="s">
        <v>8</v>
      </c>
      <c r="K6" s="100" t="s">
        <v>9</v>
      </c>
      <c r="L6" s="100" t="s">
        <v>11</v>
      </c>
      <c r="M6" s="100" t="s">
        <v>12</v>
      </c>
      <c r="N6" s="100" t="s">
        <v>11</v>
      </c>
      <c r="O6" s="245"/>
      <c r="P6" s="24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3" customFormat="1" ht="15" customHeight="1" x14ac:dyDescent="0.2">
      <c r="A7" s="258">
        <v>3</v>
      </c>
      <c r="B7" s="259"/>
      <c r="C7" s="246" t="s">
        <v>17</v>
      </c>
      <c r="D7" s="246"/>
      <c r="E7" s="247"/>
      <c r="F7" s="101">
        <v>33259.489000000001</v>
      </c>
      <c r="G7" s="102">
        <v>33836.112999999998</v>
      </c>
      <c r="H7" s="103">
        <v>5944.3090000000002</v>
      </c>
      <c r="I7" s="104">
        <v>5549.3980000000001</v>
      </c>
      <c r="J7" s="104">
        <v>14486.76</v>
      </c>
      <c r="K7" s="105">
        <v>7855.6450000000004</v>
      </c>
      <c r="L7" s="103">
        <v>1791.5360000000001</v>
      </c>
      <c r="M7" s="104">
        <v>4870.9750000000004</v>
      </c>
      <c r="N7" s="104">
        <v>1684.671</v>
      </c>
      <c r="O7" s="106">
        <f>N7/M7*100-100</f>
        <v>-65.414090608143141</v>
      </c>
      <c r="P7" s="106">
        <f>N7/L7*100-100</f>
        <v>-5.9649931678738284</v>
      </c>
      <c r="Q7" s="42"/>
      <c r="R7" s="5"/>
      <c r="S7" s="5">
        <f>N7/N40*100</f>
        <v>22.758480101286231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s="3" customFormat="1" ht="15" customHeight="1" x14ac:dyDescent="0.2">
      <c r="A8" s="258">
        <v>27</v>
      </c>
      <c r="B8" s="259"/>
      <c r="C8" s="242" t="s">
        <v>18</v>
      </c>
      <c r="D8" s="242"/>
      <c r="E8" s="243"/>
      <c r="F8" s="101">
        <v>32617.327000000001</v>
      </c>
      <c r="G8" s="102">
        <v>30663.17</v>
      </c>
      <c r="H8" s="101">
        <v>5848.1270000000004</v>
      </c>
      <c r="I8" s="107">
        <v>7727.4719999999998</v>
      </c>
      <c r="J8" s="107">
        <v>7775.86</v>
      </c>
      <c r="K8" s="102">
        <v>9311.7119999999995</v>
      </c>
      <c r="L8" s="101">
        <v>1818.09</v>
      </c>
      <c r="M8" s="107">
        <v>2774.6210000000001</v>
      </c>
      <c r="N8" s="107">
        <v>1450.672</v>
      </c>
      <c r="O8" s="108">
        <f t="shared" ref="O8:O40" si="0">N8/M8*100-100</f>
        <v>-47.716390815178002</v>
      </c>
      <c r="P8" s="108">
        <f t="shared" ref="P8:P40" si="1">N8/L8*100-100</f>
        <v>-20.209010555033018</v>
      </c>
      <c r="Q8" s="4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3" customFormat="1" ht="15" customHeight="1" x14ac:dyDescent="0.2">
      <c r="A9" s="258">
        <v>20</v>
      </c>
      <c r="B9" s="259"/>
      <c r="C9" s="242" t="s">
        <v>19</v>
      </c>
      <c r="D9" s="242"/>
      <c r="E9" s="243"/>
      <c r="F9" s="101">
        <v>4352.1170000000002</v>
      </c>
      <c r="G9" s="102">
        <v>10257.606</v>
      </c>
      <c r="H9" s="101">
        <v>1138.79</v>
      </c>
      <c r="I9" s="107">
        <v>1973.8579999999999</v>
      </c>
      <c r="J9" s="107">
        <v>3013.2570000000001</v>
      </c>
      <c r="K9" s="102">
        <v>4131.701</v>
      </c>
      <c r="L9" s="101">
        <v>315.98599999999999</v>
      </c>
      <c r="M9" s="107">
        <v>1666.096</v>
      </c>
      <c r="N9" s="107">
        <v>1492.7850000000001</v>
      </c>
      <c r="O9" s="108">
        <f t="shared" si="0"/>
        <v>-10.402221720717165</v>
      </c>
      <c r="P9" s="108">
        <f t="shared" si="1"/>
        <v>372.42124651092138</v>
      </c>
      <c r="Q9" s="4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s="3" customFormat="1" ht="15" customHeight="1" x14ac:dyDescent="0.2">
      <c r="A10" s="258">
        <v>7</v>
      </c>
      <c r="B10" s="259"/>
      <c r="C10" s="242" t="s">
        <v>20</v>
      </c>
      <c r="D10" s="242"/>
      <c r="E10" s="243"/>
      <c r="F10" s="101">
        <v>10862.959000000001</v>
      </c>
      <c r="G10" s="102">
        <v>7385.8869999999997</v>
      </c>
      <c r="H10" s="101">
        <v>1414.33</v>
      </c>
      <c r="I10" s="107">
        <v>1966.5540000000001</v>
      </c>
      <c r="J10" s="107">
        <v>1849.9690000000001</v>
      </c>
      <c r="K10" s="102">
        <v>2155.0340000000001</v>
      </c>
      <c r="L10" s="101">
        <v>278.83699999999999</v>
      </c>
      <c r="M10" s="107">
        <v>536.43700000000001</v>
      </c>
      <c r="N10" s="107">
        <v>683.096</v>
      </c>
      <c r="O10" s="108">
        <f t="shared" si="0"/>
        <v>27.339463907224882</v>
      </c>
      <c r="P10" s="108">
        <f t="shared" si="1"/>
        <v>144.9804007359138</v>
      </c>
      <c r="Q10" s="4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s="3" customFormat="1" ht="15" customHeight="1" x14ac:dyDescent="0.2">
      <c r="A11" s="258">
        <v>22</v>
      </c>
      <c r="B11" s="259"/>
      <c r="C11" s="242" t="s">
        <v>16</v>
      </c>
      <c r="D11" s="242"/>
      <c r="E11" s="243"/>
      <c r="F11" s="101">
        <v>5316.4570000000003</v>
      </c>
      <c r="G11" s="102">
        <v>7340.549</v>
      </c>
      <c r="H11" s="101">
        <v>1621.915</v>
      </c>
      <c r="I11" s="107">
        <v>1810.991</v>
      </c>
      <c r="J11" s="107">
        <v>1698.9780000000001</v>
      </c>
      <c r="K11" s="102">
        <v>2208.665</v>
      </c>
      <c r="L11" s="101">
        <v>545.31799999999998</v>
      </c>
      <c r="M11" s="107">
        <v>38.715000000000003</v>
      </c>
      <c r="N11" s="107">
        <v>284.12099999999998</v>
      </c>
      <c r="O11" s="108">
        <f t="shared" si="0"/>
        <v>633.87834172801229</v>
      </c>
      <c r="P11" s="108">
        <f t="shared" si="1"/>
        <v>-47.898107159492262</v>
      </c>
      <c r="Q11" s="4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s="3" customFormat="1" ht="15" customHeight="1" x14ac:dyDescent="0.2">
      <c r="A12" s="258">
        <v>2</v>
      </c>
      <c r="B12" s="259"/>
      <c r="C12" s="242" t="s">
        <v>21</v>
      </c>
      <c r="D12" s="242"/>
      <c r="E12" s="243"/>
      <c r="F12" s="101">
        <v>705.60900000000004</v>
      </c>
      <c r="G12" s="102">
        <v>4845.58</v>
      </c>
      <c r="H12" s="101">
        <v>574.55499999999995</v>
      </c>
      <c r="I12" s="107">
        <v>347.92599999999999</v>
      </c>
      <c r="J12" s="107">
        <v>374.96100000000001</v>
      </c>
      <c r="K12" s="102">
        <v>350.54899999999998</v>
      </c>
      <c r="L12" s="101">
        <v>96.13</v>
      </c>
      <c r="M12" s="107">
        <v>63.305999999999997</v>
      </c>
      <c r="N12" s="107">
        <v>80.328000000000003</v>
      </c>
      <c r="O12" s="108">
        <f t="shared" si="0"/>
        <v>26.888446592740038</v>
      </c>
      <c r="P12" s="108">
        <f t="shared" si="1"/>
        <v>-16.438156662852379</v>
      </c>
      <c r="Q12" s="4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s="3" customFormat="1" ht="15" customHeight="1" x14ac:dyDescent="0.2">
      <c r="A13" s="258">
        <v>39</v>
      </c>
      <c r="B13" s="259"/>
      <c r="C13" s="242" t="s">
        <v>22</v>
      </c>
      <c r="D13" s="242"/>
      <c r="E13" s="243"/>
      <c r="F13" s="101">
        <v>1111.981</v>
      </c>
      <c r="G13" s="102">
        <v>3676.645</v>
      </c>
      <c r="H13" s="101">
        <v>24.109000000000002</v>
      </c>
      <c r="I13" s="107">
        <v>866.09400000000005</v>
      </c>
      <c r="J13" s="107">
        <v>539.65700000000004</v>
      </c>
      <c r="K13" s="102">
        <v>2246.7849999999999</v>
      </c>
      <c r="L13" s="101">
        <v>0.151</v>
      </c>
      <c r="M13" s="107">
        <v>65.406999999999996</v>
      </c>
      <c r="N13" s="107">
        <v>9.2149999999999999</v>
      </c>
      <c r="O13" s="108">
        <f t="shared" si="0"/>
        <v>-85.911293898206608</v>
      </c>
      <c r="P13" s="108">
        <f t="shared" si="1"/>
        <v>6002.649006622516</v>
      </c>
      <c r="Q13" s="4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s="3" customFormat="1" ht="15" customHeight="1" x14ac:dyDescent="0.2">
      <c r="A14" s="258">
        <v>85</v>
      </c>
      <c r="B14" s="259"/>
      <c r="C14" s="242" t="s">
        <v>23</v>
      </c>
      <c r="D14" s="242"/>
      <c r="E14" s="243"/>
      <c r="F14" s="101">
        <v>8815.92</v>
      </c>
      <c r="G14" s="102">
        <v>3273.2190000000001</v>
      </c>
      <c r="H14" s="101">
        <v>360.05</v>
      </c>
      <c r="I14" s="107">
        <v>851.76</v>
      </c>
      <c r="J14" s="107">
        <v>1384.223</v>
      </c>
      <c r="K14" s="102">
        <v>677.18600000000004</v>
      </c>
      <c r="L14" s="101">
        <v>188.58099999999999</v>
      </c>
      <c r="M14" s="107">
        <v>497.29599999999999</v>
      </c>
      <c r="N14" s="107">
        <v>200.535</v>
      </c>
      <c r="O14" s="108">
        <f t="shared" si="0"/>
        <v>-59.674921978057334</v>
      </c>
      <c r="P14" s="108">
        <f t="shared" si="1"/>
        <v>6.3389206759959933</v>
      </c>
      <c r="Q14" s="4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s="3" customFormat="1" ht="15" customHeight="1" x14ac:dyDescent="0.2">
      <c r="A15" s="258">
        <v>15</v>
      </c>
      <c r="B15" s="259"/>
      <c r="C15" s="242" t="str">
        <f>[1]Classifications!$C$19</f>
        <v>Fats and oils</v>
      </c>
      <c r="D15" s="242"/>
      <c r="E15" s="243"/>
      <c r="F15" s="101">
        <v>2189.654</v>
      </c>
      <c r="G15" s="102">
        <v>2267.6860000000001</v>
      </c>
      <c r="H15" s="101">
        <v>43.881999999999998</v>
      </c>
      <c r="I15" s="107">
        <v>528.57000000000005</v>
      </c>
      <c r="J15" s="107">
        <v>1147.077</v>
      </c>
      <c r="K15" s="102">
        <v>548.15700000000004</v>
      </c>
      <c r="L15" s="101">
        <v>9.3260000000000005</v>
      </c>
      <c r="M15" s="107">
        <v>411.18</v>
      </c>
      <c r="N15" s="107">
        <v>386.10599999999999</v>
      </c>
      <c r="O15" s="108">
        <f t="shared" si="0"/>
        <v>-6.0980592441266595</v>
      </c>
      <c r="P15" s="108">
        <f t="shared" si="1"/>
        <v>4040.1029380227319</v>
      </c>
      <c r="Q15" s="4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3" customFormat="1" ht="15" customHeight="1" x14ac:dyDescent="0.2">
      <c r="A16" s="258">
        <v>8</v>
      </c>
      <c r="B16" s="259"/>
      <c r="C16" s="242" t="s">
        <v>24</v>
      </c>
      <c r="D16" s="242"/>
      <c r="E16" s="243"/>
      <c r="F16" s="101">
        <v>1904.463</v>
      </c>
      <c r="G16" s="102">
        <v>1960.4480000000001</v>
      </c>
      <c r="H16" s="101">
        <v>517.78800000000001</v>
      </c>
      <c r="I16" s="107">
        <v>554.03</v>
      </c>
      <c r="J16" s="107">
        <v>364.44</v>
      </c>
      <c r="K16" s="102">
        <v>524.19000000000005</v>
      </c>
      <c r="L16" s="101">
        <v>124.13500000000001</v>
      </c>
      <c r="M16" s="107">
        <v>105.274</v>
      </c>
      <c r="N16" s="107">
        <v>245.99700000000001</v>
      </c>
      <c r="O16" s="108">
        <f t="shared" si="0"/>
        <v>133.67308167258773</v>
      </c>
      <c r="P16" s="108">
        <f t="shared" si="1"/>
        <v>98.168928988601124</v>
      </c>
      <c r="Q16" s="4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s="3" customFormat="1" ht="15" customHeight="1" x14ac:dyDescent="0.2">
      <c r="A17" s="258">
        <v>23</v>
      </c>
      <c r="B17" s="259"/>
      <c r="C17" s="242" t="str">
        <f>[1]Classifications!$C$27</f>
        <v>Food wastes</v>
      </c>
      <c r="D17" s="242"/>
      <c r="E17" s="243"/>
      <c r="F17" s="101">
        <v>896.21600000000001</v>
      </c>
      <c r="G17" s="102">
        <v>1309.229</v>
      </c>
      <c r="H17" s="101">
        <v>343.57100000000003</v>
      </c>
      <c r="I17" s="107">
        <v>284.96100000000001</v>
      </c>
      <c r="J17" s="107">
        <v>119.78100000000001</v>
      </c>
      <c r="K17" s="102">
        <v>560.91600000000005</v>
      </c>
      <c r="L17" s="101">
        <v>146.01900000000001</v>
      </c>
      <c r="M17" s="107">
        <v>0.42699999999999999</v>
      </c>
      <c r="N17" s="107">
        <v>15.43</v>
      </c>
      <c r="O17" s="108">
        <f t="shared" si="0"/>
        <v>3513.5831381733019</v>
      </c>
      <c r="P17" s="108">
        <f t="shared" si="1"/>
        <v>-89.432882022202591</v>
      </c>
      <c r="Q17" s="4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s="3" customFormat="1" ht="15" customHeight="1" x14ac:dyDescent="0.2">
      <c r="A18" s="258">
        <v>19</v>
      </c>
      <c r="B18" s="259"/>
      <c r="C18" s="242" t="str">
        <f>[1]Classifications!$C$23</f>
        <v>Cereal preparations</v>
      </c>
      <c r="D18" s="242"/>
      <c r="E18" s="243"/>
      <c r="F18" s="101">
        <v>896.12300000000005</v>
      </c>
      <c r="G18" s="102">
        <v>1112.951</v>
      </c>
      <c r="H18" s="101">
        <v>209.5</v>
      </c>
      <c r="I18" s="107">
        <v>160.489</v>
      </c>
      <c r="J18" s="107">
        <v>190.39599999999999</v>
      </c>
      <c r="K18" s="102">
        <v>552.56600000000003</v>
      </c>
      <c r="L18" s="101">
        <v>5.1020000000000003</v>
      </c>
      <c r="M18" s="107">
        <v>304.89299999999997</v>
      </c>
      <c r="N18" s="107">
        <v>16.13</v>
      </c>
      <c r="O18" s="108">
        <f t="shared" si="0"/>
        <v>-94.709619440262657</v>
      </c>
      <c r="P18" s="108">
        <f t="shared" si="1"/>
        <v>216.15052920423364</v>
      </c>
      <c r="Q18" s="4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s="3" customFormat="1" ht="15" customHeight="1" x14ac:dyDescent="0.2">
      <c r="A19" s="258">
        <v>18</v>
      </c>
      <c r="B19" s="259"/>
      <c r="C19" s="242" t="s">
        <v>177</v>
      </c>
      <c r="D19" s="242"/>
      <c r="E19" s="243"/>
      <c r="F19" s="101">
        <v>637.95100000000002</v>
      </c>
      <c r="G19" s="102">
        <v>907.66200000000003</v>
      </c>
      <c r="H19" s="101">
        <v>58.469000000000001</v>
      </c>
      <c r="I19" s="107">
        <v>553.41800000000001</v>
      </c>
      <c r="J19" s="107">
        <v>69.358000000000004</v>
      </c>
      <c r="K19" s="102">
        <v>226.417</v>
      </c>
      <c r="L19" s="101">
        <v>12.404</v>
      </c>
      <c r="M19" s="107">
        <v>4.899</v>
      </c>
      <c r="N19" s="107">
        <v>8.35</v>
      </c>
      <c r="O19" s="108">
        <f t="shared" si="0"/>
        <v>70.44294754031435</v>
      </c>
      <c r="P19" s="108">
        <f t="shared" si="1"/>
        <v>-32.683005482102544</v>
      </c>
      <c r="Q19" s="4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s="3" customFormat="1" ht="15" customHeight="1" x14ac:dyDescent="0.2">
      <c r="A20" s="258">
        <v>24</v>
      </c>
      <c r="B20" s="259"/>
      <c r="C20" s="242" t="s">
        <v>178</v>
      </c>
      <c r="D20" s="242"/>
      <c r="E20" s="243"/>
      <c r="F20" s="101">
        <v>462.38200000000001</v>
      </c>
      <c r="G20" s="102">
        <v>698.904</v>
      </c>
      <c r="H20" s="101">
        <v>115.009</v>
      </c>
      <c r="I20" s="107">
        <v>192.24600000000001</v>
      </c>
      <c r="J20" s="107">
        <v>153.36099999999999</v>
      </c>
      <c r="K20" s="102">
        <v>238.28800000000001</v>
      </c>
      <c r="L20" s="101">
        <v>18.492000000000001</v>
      </c>
      <c r="M20" s="107">
        <v>88.998000000000005</v>
      </c>
      <c r="N20" s="107">
        <v>104.76600000000001</v>
      </c>
      <c r="O20" s="108">
        <f t="shared" si="0"/>
        <v>17.717252073080303</v>
      </c>
      <c r="P20" s="108">
        <f t="shared" si="1"/>
        <v>466.5476963011032</v>
      </c>
      <c r="Q20" s="4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s="3" customFormat="1" ht="15" customHeight="1" x14ac:dyDescent="0.2">
      <c r="A21" s="258">
        <v>84</v>
      </c>
      <c r="B21" s="259"/>
      <c r="C21" s="242" t="s">
        <v>25</v>
      </c>
      <c r="D21" s="242"/>
      <c r="E21" s="243"/>
      <c r="F21" s="101">
        <v>531.83100000000002</v>
      </c>
      <c r="G21" s="102">
        <v>504.52600000000001</v>
      </c>
      <c r="H21" s="101">
        <v>19.946000000000002</v>
      </c>
      <c r="I21" s="107">
        <v>124.64700000000001</v>
      </c>
      <c r="J21" s="107">
        <v>146.65299999999999</v>
      </c>
      <c r="K21" s="102">
        <v>213.28</v>
      </c>
      <c r="L21" s="101">
        <v>13.180999999999999</v>
      </c>
      <c r="M21" s="107">
        <v>148.059</v>
      </c>
      <c r="N21" s="107">
        <v>29.58</v>
      </c>
      <c r="O21" s="108">
        <f t="shared" si="0"/>
        <v>-80.021477924340971</v>
      </c>
      <c r="P21" s="108">
        <f t="shared" si="1"/>
        <v>124.41392914042942</v>
      </c>
      <c r="Q21" s="4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s="3" customFormat="1" ht="15" customHeight="1" x14ac:dyDescent="0.2">
      <c r="A22" s="258">
        <v>12</v>
      </c>
      <c r="B22" s="259"/>
      <c r="C22" s="242" t="str">
        <f>[1]Classifications!$C$16</f>
        <v>Oil seeds</v>
      </c>
      <c r="D22" s="242"/>
      <c r="E22" s="243"/>
      <c r="F22" s="101">
        <v>177.21299999999999</v>
      </c>
      <c r="G22" s="102">
        <v>477.45</v>
      </c>
      <c r="H22" s="101">
        <v>131.155</v>
      </c>
      <c r="I22" s="107">
        <v>128.71100000000001</v>
      </c>
      <c r="J22" s="107">
        <v>83.524000000000001</v>
      </c>
      <c r="K22" s="102">
        <v>134.06</v>
      </c>
      <c r="L22" s="101">
        <v>113.554</v>
      </c>
      <c r="M22" s="107">
        <v>0</v>
      </c>
      <c r="N22" s="107">
        <v>0.7</v>
      </c>
      <c r="O22" s="108" t="e">
        <f t="shared" si="0"/>
        <v>#DIV/0!</v>
      </c>
      <c r="P22" s="108">
        <f t="shared" si="1"/>
        <v>-99.3835531993589</v>
      </c>
      <c r="Q22" s="4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s="3" customFormat="1" ht="15" customHeight="1" x14ac:dyDescent="0.2">
      <c r="A23" s="258">
        <v>4</v>
      </c>
      <c r="B23" s="259"/>
      <c r="C23" s="242" t="str">
        <f>[1]Classifications!$C$8</f>
        <v>Dairy</v>
      </c>
      <c r="D23" s="242"/>
      <c r="E23" s="243"/>
      <c r="F23" s="101">
        <v>159.77000000000001</v>
      </c>
      <c r="G23" s="102">
        <v>477.44900000000001</v>
      </c>
      <c r="H23" s="101">
        <v>82.286000000000001</v>
      </c>
      <c r="I23" s="107">
        <v>113.73099999999999</v>
      </c>
      <c r="J23" s="107">
        <v>244.5</v>
      </c>
      <c r="K23" s="102">
        <v>3234.5210000000002</v>
      </c>
      <c r="L23" s="101">
        <v>5.1619999999999999</v>
      </c>
      <c r="M23" s="107">
        <v>1.4550000000000001</v>
      </c>
      <c r="N23" s="107">
        <v>22.434000000000001</v>
      </c>
      <c r="O23" s="108">
        <f t="shared" si="0"/>
        <v>1441.8556701030927</v>
      </c>
      <c r="P23" s="108">
        <f t="shared" si="1"/>
        <v>334.5989926385123</v>
      </c>
      <c r="Q23" s="4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s="3" customFormat="1" ht="15" customHeight="1" x14ac:dyDescent="0.2">
      <c r="A24" s="258">
        <v>96</v>
      </c>
      <c r="B24" s="259"/>
      <c r="C24" s="242" t="str">
        <f>[1]Classifications!$C$99</f>
        <v>Miscellaneous manufactured products</v>
      </c>
      <c r="D24" s="242"/>
      <c r="E24" s="243"/>
      <c r="F24" s="101">
        <v>55.161999999999999</v>
      </c>
      <c r="G24" s="102">
        <v>470.33</v>
      </c>
      <c r="H24" s="101">
        <v>128.255</v>
      </c>
      <c r="I24" s="107">
        <v>191.822</v>
      </c>
      <c r="J24" s="107">
        <v>130.84800000000001</v>
      </c>
      <c r="K24" s="102">
        <v>19.405000000000001</v>
      </c>
      <c r="L24" s="101">
        <v>1.4830000000000001</v>
      </c>
      <c r="M24" s="107">
        <v>0</v>
      </c>
      <c r="N24" s="107">
        <v>1.1919999999999999</v>
      </c>
      <c r="O24" s="108" t="e">
        <f t="shared" si="0"/>
        <v>#DIV/0!</v>
      </c>
      <c r="P24" s="108">
        <f t="shared" si="1"/>
        <v>-19.622387053270401</v>
      </c>
      <c r="Q24" s="4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3" customFormat="1" ht="15" customHeight="1" x14ac:dyDescent="0.2">
      <c r="A25" s="258">
        <v>64</v>
      </c>
      <c r="B25" s="259"/>
      <c r="C25" s="242" t="s">
        <v>26</v>
      </c>
      <c r="D25" s="242"/>
      <c r="E25" s="243"/>
      <c r="F25" s="101">
        <v>332.584</v>
      </c>
      <c r="G25" s="102">
        <v>463.755</v>
      </c>
      <c r="H25" s="101">
        <v>1.3109999999999999</v>
      </c>
      <c r="I25" s="107">
        <v>116.364</v>
      </c>
      <c r="J25" s="107">
        <v>44.610999999999997</v>
      </c>
      <c r="K25" s="102">
        <v>301.46899999999999</v>
      </c>
      <c r="L25" s="101">
        <v>1.0349999999999999</v>
      </c>
      <c r="M25" s="107">
        <v>0.1</v>
      </c>
      <c r="N25" s="107">
        <v>2.1040000000000001</v>
      </c>
      <c r="O25" s="108">
        <f t="shared" si="0"/>
        <v>2004</v>
      </c>
      <c r="P25" s="108">
        <f t="shared" si="1"/>
        <v>103.28502415458937</v>
      </c>
      <c r="Q25" s="4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3" customFormat="1" ht="15" customHeight="1" x14ac:dyDescent="0.2">
      <c r="A26" s="258">
        <v>16</v>
      </c>
      <c r="B26" s="259"/>
      <c r="C26" s="242" t="s">
        <v>27</v>
      </c>
      <c r="D26" s="242"/>
      <c r="E26" s="243"/>
      <c r="F26" s="101">
        <v>598.48299999999995</v>
      </c>
      <c r="G26" s="102">
        <v>450.59800000000001</v>
      </c>
      <c r="H26" s="101">
        <v>166.774</v>
      </c>
      <c r="I26" s="107">
        <v>80.174000000000007</v>
      </c>
      <c r="J26" s="107">
        <v>168.56299999999999</v>
      </c>
      <c r="K26" s="102">
        <v>35.087000000000003</v>
      </c>
      <c r="L26" s="101">
        <v>14.694000000000001</v>
      </c>
      <c r="M26" s="107">
        <v>20.978999999999999</v>
      </c>
      <c r="N26" s="107">
        <v>47.542000000000002</v>
      </c>
      <c r="O26" s="108">
        <f t="shared" si="0"/>
        <v>126.61709328375997</v>
      </c>
      <c r="P26" s="108">
        <f t="shared" si="1"/>
        <v>223.54702599700556</v>
      </c>
      <c r="Q26" s="4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s="3" customFormat="1" ht="15" customHeight="1" x14ac:dyDescent="0.2">
      <c r="A27" s="267" t="s">
        <v>0</v>
      </c>
      <c r="B27" s="268"/>
      <c r="C27" s="242" t="s">
        <v>28</v>
      </c>
      <c r="D27" s="242"/>
      <c r="E27" s="243"/>
      <c r="F27" s="101">
        <v>1130.1189999999999</v>
      </c>
      <c r="G27" s="102">
        <v>692.4</v>
      </c>
      <c r="H27" s="101">
        <v>88.631</v>
      </c>
      <c r="I27" s="107">
        <v>187.03899999999999</v>
      </c>
      <c r="J27" s="107">
        <v>234.59899999999999</v>
      </c>
      <c r="K27" s="102">
        <v>182.131</v>
      </c>
      <c r="L27" s="101">
        <v>11.57</v>
      </c>
      <c r="M27" s="107">
        <v>0</v>
      </c>
      <c r="N27" s="107">
        <v>109.166</v>
      </c>
      <c r="O27" s="108" t="e">
        <f t="shared" si="0"/>
        <v>#DIV/0!</v>
      </c>
      <c r="P27" s="108">
        <f t="shared" si="1"/>
        <v>843.52636127917026</v>
      </c>
      <c r="Q27" s="4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s="3" customFormat="1" ht="15" customHeight="1" x14ac:dyDescent="0.2">
      <c r="A28" s="258">
        <v>44</v>
      </c>
      <c r="B28" s="259"/>
      <c r="C28" s="242" t="s">
        <v>29</v>
      </c>
      <c r="D28" s="242"/>
      <c r="E28" s="243"/>
      <c r="F28" s="101">
        <v>202.77</v>
      </c>
      <c r="G28" s="102">
        <v>429.37</v>
      </c>
      <c r="H28" s="101">
        <v>45.280999999999999</v>
      </c>
      <c r="I28" s="107">
        <v>150.18700000000001</v>
      </c>
      <c r="J28" s="107">
        <v>83.775000000000006</v>
      </c>
      <c r="K28" s="102">
        <v>150.12700000000001</v>
      </c>
      <c r="L28" s="101">
        <v>0.68500000000000005</v>
      </c>
      <c r="M28" s="107">
        <v>0</v>
      </c>
      <c r="N28" s="107">
        <v>0.73099999999999998</v>
      </c>
      <c r="O28" s="108" t="e">
        <f t="shared" si="0"/>
        <v>#DIV/0!</v>
      </c>
      <c r="P28" s="108">
        <f t="shared" si="1"/>
        <v>6.7153284671532845</v>
      </c>
      <c r="Q28" s="4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3" customFormat="1" ht="15" customHeight="1" x14ac:dyDescent="0.2">
      <c r="A29" s="258">
        <v>21</v>
      </c>
      <c r="B29" s="259"/>
      <c r="C29" s="242" t="s">
        <v>30</v>
      </c>
      <c r="D29" s="242"/>
      <c r="E29" s="243"/>
      <c r="F29" s="101">
        <v>206.47900000000001</v>
      </c>
      <c r="G29" s="102">
        <v>390.46</v>
      </c>
      <c r="H29" s="101">
        <v>80.424000000000007</v>
      </c>
      <c r="I29" s="107">
        <v>97.724999999999994</v>
      </c>
      <c r="J29" s="107">
        <v>138.38399999999999</v>
      </c>
      <c r="K29" s="102">
        <v>73.927000000000007</v>
      </c>
      <c r="L29" s="101">
        <v>2.4260000000000002</v>
      </c>
      <c r="M29" s="107">
        <v>0.74</v>
      </c>
      <c r="N29" s="107">
        <v>14.955</v>
      </c>
      <c r="O29" s="108">
        <f t="shared" si="0"/>
        <v>1920.9459459459461</v>
      </c>
      <c r="P29" s="108">
        <f t="shared" si="1"/>
        <v>516.44682605111291</v>
      </c>
      <c r="Q29" s="4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s="3" customFormat="1" ht="15" customHeight="1" x14ac:dyDescent="0.2">
      <c r="A30" s="258">
        <v>87</v>
      </c>
      <c r="B30" s="259"/>
      <c r="C30" s="242" t="s">
        <v>31</v>
      </c>
      <c r="D30" s="242"/>
      <c r="E30" s="243"/>
      <c r="F30" s="101">
        <v>138.22999999999999</v>
      </c>
      <c r="G30" s="102">
        <v>356.54300000000001</v>
      </c>
      <c r="H30" s="101">
        <v>34.65</v>
      </c>
      <c r="I30" s="107">
        <v>44.436</v>
      </c>
      <c r="J30" s="107">
        <v>161.61699999999999</v>
      </c>
      <c r="K30" s="102">
        <v>115.84</v>
      </c>
      <c r="L30" s="101">
        <v>33.4</v>
      </c>
      <c r="M30" s="107">
        <v>25.5</v>
      </c>
      <c r="N30" s="107">
        <v>16.045000000000002</v>
      </c>
      <c r="O30" s="108">
        <f t="shared" si="0"/>
        <v>-37.078431372549012</v>
      </c>
      <c r="P30" s="108">
        <f t="shared" si="1"/>
        <v>-51.961077844311369</v>
      </c>
      <c r="Q30" s="4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s="3" customFormat="1" ht="15" customHeight="1" x14ac:dyDescent="0.2">
      <c r="A31" s="258">
        <v>62</v>
      </c>
      <c r="B31" s="259"/>
      <c r="C31" s="242" t="s">
        <v>32</v>
      </c>
      <c r="D31" s="242"/>
      <c r="E31" s="243"/>
      <c r="F31" s="101">
        <v>216.786</v>
      </c>
      <c r="G31" s="102">
        <v>314.34399999999999</v>
      </c>
      <c r="H31" s="101">
        <v>22.739000000000001</v>
      </c>
      <c r="I31" s="107">
        <v>43.83</v>
      </c>
      <c r="J31" s="107">
        <v>174.99799999999999</v>
      </c>
      <c r="K31" s="102">
        <v>72.777000000000001</v>
      </c>
      <c r="L31" s="101">
        <v>1.37</v>
      </c>
      <c r="M31" s="107">
        <v>1.4219999999999999</v>
      </c>
      <c r="N31" s="107">
        <v>15.999000000000001</v>
      </c>
      <c r="O31" s="108">
        <f t="shared" si="0"/>
        <v>1025.1054852320676</v>
      </c>
      <c r="P31" s="108">
        <f t="shared" si="1"/>
        <v>1067.8102189781023</v>
      </c>
      <c r="Q31" s="4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3" customFormat="1" ht="15" customHeight="1" x14ac:dyDescent="0.2">
      <c r="A32" s="258">
        <v>38</v>
      </c>
      <c r="B32" s="259"/>
      <c r="C32" s="242" t="s">
        <v>33</v>
      </c>
      <c r="D32" s="242"/>
      <c r="E32" s="243"/>
      <c r="F32" s="101">
        <v>244.38300000000001</v>
      </c>
      <c r="G32" s="102">
        <v>311.10899999999998</v>
      </c>
      <c r="H32" s="101">
        <v>164.16200000000001</v>
      </c>
      <c r="I32" s="107">
        <v>69.786000000000001</v>
      </c>
      <c r="J32" s="107">
        <v>13.999000000000001</v>
      </c>
      <c r="K32" s="102">
        <v>63.161999999999999</v>
      </c>
      <c r="L32" s="101">
        <v>23.928999999999998</v>
      </c>
      <c r="M32" s="107">
        <v>0.84699999999999998</v>
      </c>
      <c r="N32" s="107">
        <v>2.5059999999999998</v>
      </c>
      <c r="O32" s="108">
        <f t="shared" si="0"/>
        <v>195.8677685950413</v>
      </c>
      <c r="P32" s="108">
        <f t="shared" si="1"/>
        <v>-89.527351748923905</v>
      </c>
      <c r="Q32" s="4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s="3" customFormat="1" ht="15" customHeight="1" x14ac:dyDescent="0.2">
      <c r="A33" s="258">
        <v>94</v>
      </c>
      <c r="B33" s="259"/>
      <c r="C33" s="242" t="s">
        <v>34</v>
      </c>
      <c r="D33" s="242"/>
      <c r="E33" s="243"/>
      <c r="F33" s="101">
        <v>148.48099999999999</v>
      </c>
      <c r="G33" s="102">
        <v>301.464</v>
      </c>
      <c r="H33" s="101">
        <v>20.265999999999998</v>
      </c>
      <c r="I33" s="107">
        <v>130.00700000000001</v>
      </c>
      <c r="J33" s="107">
        <v>62.408000000000001</v>
      </c>
      <c r="K33" s="102">
        <v>88.783000000000001</v>
      </c>
      <c r="L33" s="101">
        <v>2.2839999999999998</v>
      </c>
      <c r="M33" s="107">
        <v>12.407999999999999</v>
      </c>
      <c r="N33" s="107">
        <v>6.9939999999999998</v>
      </c>
      <c r="O33" s="108">
        <f t="shared" si="0"/>
        <v>-43.633139909735654</v>
      </c>
      <c r="P33" s="108">
        <f t="shared" si="1"/>
        <v>206.21716287215412</v>
      </c>
      <c r="Q33" s="4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s="3" customFormat="1" ht="15" customHeight="1" x14ac:dyDescent="0.2">
      <c r="A34" s="258">
        <v>25</v>
      </c>
      <c r="B34" s="259"/>
      <c r="C34" s="242" t="str">
        <f>[1]Classifications!$C$29</f>
        <v>Mineral substances</v>
      </c>
      <c r="D34" s="242"/>
      <c r="E34" s="243"/>
      <c r="F34" s="101">
        <v>306.41000000000003</v>
      </c>
      <c r="G34" s="102">
        <v>291.06299999999999</v>
      </c>
      <c r="H34" s="101">
        <v>22.963000000000001</v>
      </c>
      <c r="I34" s="107">
        <v>57.662999999999997</v>
      </c>
      <c r="J34" s="107">
        <v>40.134999999999998</v>
      </c>
      <c r="K34" s="102">
        <v>170.30199999999999</v>
      </c>
      <c r="L34" s="101">
        <v>0.16200000000000001</v>
      </c>
      <c r="M34" s="107">
        <v>0.33</v>
      </c>
      <c r="N34" s="107">
        <v>28.141999999999999</v>
      </c>
      <c r="O34" s="108">
        <f t="shared" si="0"/>
        <v>8427.8787878787862</v>
      </c>
      <c r="P34" s="108">
        <f t="shared" si="1"/>
        <v>17271.604938271605</v>
      </c>
      <c r="Q34" s="4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s="3" customFormat="1" ht="15" customHeight="1" x14ac:dyDescent="0.2">
      <c r="A35" s="258">
        <v>34</v>
      </c>
      <c r="B35" s="259"/>
      <c r="C35" s="242" t="str">
        <f>[1]Classifications!$C$38</f>
        <v>Soaps and polishes</v>
      </c>
      <c r="D35" s="242"/>
      <c r="E35" s="243"/>
      <c r="F35" s="101">
        <v>77.616</v>
      </c>
      <c r="G35" s="102">
        <v>270.35599999999999</v>
      </c>
      <c r="H35" s="101">
        <v>11.894</v>
      </c>
      <c r="I35" s="107">
        <v>31.54</v>
      </c>
      <c r="J35" s="107">
        <v>35.067999999999998</v>
      </c>
      <c r="K35" s="102">
        <v>191.85400000000001</v>
      </c>
      <c r="L35" s="101">
        <v>1.0589999999999999</v>
      </c>
      <c r="M35" s="107">
        <v>1.7250000000000001</v>
      </c>
      <c r="N35" s="107">
        <v>7.0960000000000001</v>
      </c>
      <c r="O35" s="108">
        <f t="shared" si="0"/>
        <v>311.36231884057975</v>
      </c>
      <c r="P35" s="108">
        <f t="shared" si="1"/>
        <v>570.06610009442875</v>
      </c>
      <c r="Q35" s="4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s="3" customFormat="1" ht="15" customHeight="1" x14ac:dyDescent="0.2">
      <c r="A36" s="258">
        <v>33</v>
      </c>
      <c r="B36" s="259"/>
      <c r="C36" s="242" t="str">
        <f>[1]Classifications!$C$37</f>
        <v>Essential oils and cosmetic preparations</v>
      </c>
      <c r="D36" s="242"/>
      <c r="E36" s="243"/>
      <c r="F36" s="101">
        <v>74.894999999999996</v>
      </c>
      <c r="G36" s="102">
        <v>234.76499999999999</v>
      </c>
      <c r="H36" s="101">
        <v>51.04</v>
      </c>
      <c r="I36" s="107">
        <v>34.045999999999999</v>
      </c>
      <c r="J36" s="107">
        <v>76.153000000000006</v>
      </c>
      <c r="K36" s="102">
        <v>79.143000000000001</v>
      </c>
      <c r="L36" s="101">
        <v>9.0500000000000007</v>
      </c>
      <c r="M36" s="107">
        <v>0</v>
      </c>
      <c r="N36" s="107">
        <v>7.1999999999999995E-2</v>
      </c>
      <c r="O36" s="108" t="e">
        <f t="shared" si="0"/>
        <v>#DIV/0!</v>
      </c>
      <c r="P36" s="108">
        <f t="shared" si="1"/>
        <v>-99.204419889502759</v>
      </c>
      <c r="Q36" s="4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s="3" customFormat="1" ht="15" customHeight="1" x14ac:dyDescent="0.2">
      <c r="A37" s="258">
        <v>17</v>
      </c>
      <c r="B37" s="259"/>
      <c r="C37" s="242" t="s">
        <v>179</v>
      </c>
      <c r="D37" s="242"/>
      <c r="E37" s="243"/>
      <c r="F37" s="101">
        <v>55.904000000000003</v>
      </c>
      <c r="G37" s="102">
        <v>152.45599999999999</v>
      </c>
      <c r="H37" s="101">
        <v>45.073</v>
      </c>
      <c r="I37" s="107">
        <v>29.882000000000001</v>
      </c>
      <c r="J37" s="107">
        <v>39.47</v>
      </c>
      <c r="K37" s="102">
        <v>38.030999999999999</v>
      </c>
      <c r="L37" s="101">
        <v>3.2930000000000001</v>
      </c>
      <c r="M37" s="107">
        <v>0</v>
      </c>
      <c r="N37" s="107">
        <v>5.2910000000000004</v>
      </c>
      <c r="O37" s="108" t="e">
        <f t="shared" si="0"/>
        <v>#DIV/0!</v>
      </c>
      <c r="P37" s="108">
        <f t="shared" si="1"/>
        <v>60.674157303370805</v>
      </c>
      <c r="Q37" s="4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s="3" customFormat="1" ht="15" customHeight="1" x14ac:dyDescent="0.2">
      <c r="A38" s="258">
        <v>10</v>
      </c>
      <c r="B38" s="259"/>
      <c r="C38" s="242" t="s">
        <v>35</v>
      </c>
      <c r="D38" s="242"/>
      <c r="E38" s="243"/>
      <c r="F38" s="101">
        <v>67.278999999999996</v>
      </c>
      <c r="G38" s="102">
        <v>142.97399999999999</v>
      </c>
      <c r="H38" s="101">
        <v>20.648</v>
      </c>
      <c r="I38" s="107">
        <v>28.995999999999999</v>
      </c>
      <c r="J38" s="107">
        <v>65.192999999999998</v>
      </c>
      <c r="K38" s="102">
        <v>28.137</v>
      </c>
      <c r="L38" s="101">
        <v>1.208</v>
      </c>
      <c r="M38" s="107">
        <v>0</v>
      </c>
      <c r="N38" s="107">
        <v>4.109</v>
      </c>
      <c r="O38" s="108" t="e">
        <f t="shared" si="0"/>
        <v>#DIV/0!</v>
      </c>
      <c r="P38" s="108">
        <f t="shared" si="1"/>
        <v>240.14900662251659</v>
      </c>
      <c r="Q38" s="4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s="3" customFormat="1" ht="15" customHeight="1" x14ac:dyDescent="0.2">
      <c r="A39" s="258" t="s">
        <v>167</v>
      </c>
      <c r="B39" s="259"/>
      <c r="C39" s="242" t="s">
        <v>1</v>
      </c>
      <c r="D39" s="242"/>
      <c r="E39" s="243"/>
      <c r="F39" s="101">
        <v>3462.2960000000003</v>
      </c>
      <c r="G39" s="102">
        <v>2937.395</v>
      </c>
      <c r="H39" s="101">
        <v>698.43600000000004</v>
      </c>
      <c r="I39" s="107">
        <v>829.22900000000004</v>
      </c>
      <c r="J39" s="107">
        <v>908.15700000000004</v>
      </c>
      <c r="K39" s="102">
        <v>495.95600000000002</v>
      </c>
      <c r="L39" s="101">
        <v>194.524</v>
      </c>
      <c r="M39" s="107">
        <v>51.570999999999998</v>
      </c>
      <c r="N39" s="107">
        <v>425.52800000000002</v>
      </c>
      <c r="O39" s="108">
        <f t="shared" si="0"/>
        <v>725.13040274572927</v>
      </c>
      <c r="P39" s="108">
        <f t="shared" si="1"/>
        <v>118.7534700088421</v>
      </c>
      <c r="Q39" s="4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5" customHeight="1" x14ac:dyDescent="0.2">
      <c r="A40" s="271" t="s">
        <v>36</v>
      </c>
      <c r="B40" s="272"/>
      <c r="C40" s="273" t="s">
        <v>37</v>
      </c>
      <c r="D40" s="273"/>
      <c r="E40" s="274"/>
      <c r="F40" s="109">
        <f>SUM(F7:F39)</f>
        <v>112215.33900000001</v>
      </c>
      <c r="G40" s="110">
        <f t="shared" ref="G40:N40" si="2">SUM(G7:G39)</f>
        <v>119204.45600000001</v>
      </c>
      <c r="H40" s="109">
        <f t="shared" si="2"/>
        <v>20050.338000000011</v>
      </c>
      <c r="I40" s="111">
        <f t="shared" si="2"/>
        <v>25857.582000000006</v>
      </c>
      <c r="J40" s="111">
        <f t="shared" si="2"/>
        <v>36020.732999999993</v>
      </c>
      <c r="K40" s="110">
        <f t="shared" si="2"/>
        <v>37275.803</v>
      </c>
      <c r="L40" s="109">
        <f t="shared" si="2"/>
        <v>5784.1760000000022</v>
      </c>
      <c r="M40" s="111">
        <f t="shared" si="2"/>
        <v>11693.659999999998</v>
      </c>
      <c r="N40" s="111">
        <f t="shared" si="2"/>
        <v>7402.3880000000017</v>
      </c>
      <c r="O40" s="112">
        <f t="shared" si="0"/>
        <v>-36.697424074241916</v>
      </c>
      <c r="P40" s="112">
        <f t="shared" si="1"/>
        <v>27.976534600606868</v>
      </c>
      <c r="Q40" s="42"/>
    </row>
    <row r="41" spans="1:45" x14ac:dyDescent="0.2">
      <c r="A41" s="113">
        <v>1</v>
      </c>
      <c r="B41" s="114" t="s">
        <v>38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115"/>
      <c r="P41" s="115"/>
      <c r="Q41" s="7"/>
    </row>
    <row r="42" spans="1:45" x14ac:dyDescent="0.2">
      <c r="A42" s="113">
        <v>2</v>
      </c>
      <c r="B42" s="270" t="s">
        <v>39</v>
      </c>
      <c r="C42" s="270"/>
      <c r="D42" s="270"/>
      <c r="E42" s="270"/>
      <c r="F42" s="270"/>
      <c r="G42" s="116"/>
      <c r="H42" s="116"/>
      <c r="I42" s="116"/>
      <c r="J42" s="116"/>
      <c r="K42" s="116"/>
      <c r="L42" s="116"/>
      <c r="M42" s="116"/>
      <c r="N42" s="115"/>
      <c r="O42" s="115"/>
      <c r="P42" s="115"/>
      <c r="Q42" s="7"/>
    </row>
    <row r="43" spans="1:45" x14ac:dyDescent="0.2">
      <c r="A43" s="117" t="s">
        <v>40</v>
      </c>
      <c r="B43" s="116"/>
      <c r="C43" s="116"/>
      <c r="D43" s="116"/>
      <c r="E43" s="118"/>
      <c r="F43" s="116"/>
      <c r="G43" s="116"/>
      <c r="H43" s="116"/>
      <c r="I43" s="116"/>
      <c r="J43" s="116"/>
      <c r="K43" s="116"/>
      <c r="L43" s="116"/>
      <c r="M43" s="116"/>
      <c r="N43" s="115"/>
      <c r="O43" s="115"/>
      <c r="P43" s="115"/>
      <c r="Q43" s="7"/>
    </row>
    <row r="44" spans="1:45" x14ac:dyDescent="0.2">
      <c r="A44" s="116" t="s">
        <v>172</v>
      </c>
      <c r="B44" s="119" t="s">
        <v>170</v>
      </c>
      <c r="C44" s="120"/>
      <c r="D44" s="121"/>
      <c r="E44" s="120"/>
      <c r="F44" s="122"/>
      <c r="G44" s="119"/>
      <c r="H44" s="123"/>
      <c r="I44" s="123"/>
      <c r="J44" s="123"/>
      <c r="K44" s="123"/>
      <c r="L44" s="123"/>
      <c r="M44" s="123"/>
      <c r="N44" s="115"/>
      <c r="O44" s="115"/>
      <c r="P44" s="115"/>
      <c r="Q44" s="7"/>
    </row>
    <row r="45" spans="1:45" x14ac:dyDescent="0.2">
      <c r="A45" s="124">
        <v>0</v>
      </c>
      <c r="B45" s="119" t="s">
        <v>185</v>
      </c>
      <c r="C45" s="120"/>
      <c r="D45" s="121"/>
      <c r="E45" s="120"/>
      <c r="F45" s="122"/>
      <c r="G45" s="119"/>
      <c r="H45" s="123"/>
      <c r="I45" s="123"/>
      <c r="J45" s="123"/>
      <c r="K45" s="123"/>
      <c r="L45" s="123"/>
      <c r="M45" s="123"/>
      <c r="N45" s="115"/>
      <c r="O45" s="115"/>
      <c r="P45" s="115"/>
      <c r="Q45" s="7"/>
    </row>
    <row r="46" spans="1:45" x14ac:dyDescent="0.2">
      <c r="A46" s="124" t="s">
        <v>173</v>
      </c>
      <c r="B46" s="119" t="s">
        <v>168</v>
      </c>
      <c r="C46" s="120"/>
      <c r="D46" s="121"/>
      <c r="E46" s="120"/>
      <c r="F46" s="122"/>
      <c r="G46" s="119"/>
      <c r="H46" s="123"/>
      <c r="I46" s="123"/>
      <c r="J46" s="123"/>
      <c r="K46" s="123"/>
      <c r="L46" s="123"/>
      <c r="M46" s="123"/>
      <c r="N46" s="115"/>
      <c r="O46" s="115"/>
      <c r="P46" s="115"/>
      <c r="Q46" s="7"/>
    </row>
    <row r="47" spans="1:45" x14ac:dyDescent="0.2">
      <c r="A47" s="269" t="s">
        <v>41</v>
      </c>
      <c r="B47" s="269"/>
      <c r="C47" s="120" t="s">
        <v>42</v>
      </c>
      <c r="D47" s="121"/>
      <c r="E47" s="120"/>
      <c r="F47" s="122"/>
      <c r="G47" s="119"/>
      <c r="H47" s="123"/>
      <c r="I47" s="121"/>
      <c r="J47" s="123"/>
      <c r="K47" s="123"/>
      <c r="L47" s="123"/>
      <c r="M47" s="123"/>
      <c r="N47" s="115"/>
      <c r="O47" s="115"/>
      <c r="P47" s="115"/>
      <c r="Q47" s="7"/>
    </row>
    <row r="48" spans="1:45" x14ac:dyDescent="0.2">
      <c r="A48" s="115"/>
      <c r="B48" s="116"/>
      <c r="C48" s="116" t="s">
        <v>43</v>
      </c>
      <c r="D48" s="116"/>
      <c r="E48" s="116"/>
      <c r="F48" s="116"/>
      <c r="G48" s="116"/>
      <c r="H48" s="123"/>
      <c r="I48" s="126"/>
      <c r="J48" s="123"/>
      <c r="K48" s="123"/>
      <c r="L48" s="123"/>
      <c r="M48" s="123"/>
      <c r="N48" s="115"/>
      <c r="O48" s="115"/>
      <c r="P48" s="115"/>
      <c r="Q48" s="7"/>
    </row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</sheetData>
  <mergeCells count="82">
    <mergeCell ref="A47:B47"/>
    <mergeCell ref="B42:F42"/>
    <mergeCell ref="A35:B35"/>
    <mergeCell ref="A36:B36"/>
    <mergeCell ref="A37:B37"/>
    <mergeCell ref="A38:B38"/>
    <mergeCell ref="A39:B39"/>
    <mergeCell ref="A40:B40"/>
    <mergeCell ref="C37:E37"/>
    <mergeCell ref="C38:E38"/>
    <mergeCell ref="C39:E39"/>
    <mergeCell ref="C40:E40"/>
    <mergeCell ref="C35:E35"/>
    <mergeCell ref="C36:E3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:B2"/>
    <mergeCell ref="A4:B6"/>
    <mergeCell ref="A7:B7"/>
    <mergeCell ref="A8:B8"/>
    <mergeCell ref="A9:B9"/>
    <mergeCell ref="A10:B10"/>
    <mergeCell ref="C31:E31"/>
    <mergeCell ref="C32:E32"/>
    <mergeCell ref="C33:E33"/>
    <mergeCell ref="C34:E34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2:G2"/>
    <mergeCell ref="C12:E12"/>
    <mergeCell ref="L4:N4"/>
    <mergeCell ref="M5:N5"/>
    <mergeCell ref="O4:P4"/>
    <mergeCell ref="O5:O6"/>
    <mergeCell ref="P5:P6"/>
    <mergeCell ref="C7:E7"/>
    <mergeCell ref="H4:K4"/>
    <mergeCell ref="H5:K5"/>
    <mergeCell ref="F4:G5"/>
    <mergeCell ref="C8:E8"/>
    <mergeCell ref="C4:E6"/>
    <mergeCell ref="C9:E9"/>
    <mergeCell ref="C10:E10"/>
    <mergeCell ref="C11:E11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80"/>
  <sheetViews>
    <sheetView workbookViewId="0">
      <selection activeCell="S1" sqref="S1:T1048576"/>
    </sheetView>
  </sheetViews>
  <sheetFormatPr defaultRowHeight="15" x14ac:dyDescent="0.25"/>
  <cols>
    <col min="1" max="1" width="4.140625" style="34" customWidth="1"/>
    <col min="2" max="2" width="3.42578125" style="34" customWidth="1"/>
    <col min="3" max="3" width="7" style="34" customWidth="1"/>
    <col min="4" max="5" width="9.140625" style="34"/>
    <col min="6" max="6" width="21.7109375" style="34" customWidth="1"/>
    <col min="7" max="16" width="7.28515625" style="34" customWidth="1"/>
    <col min="17" max="18" width="7.5703125" style="34" customWidth="1"/>
    <col min="19" max="55" width="9.140625" style="34"/>
  </cols>
  <sheetData>
    <row r="2" spans="1:55" ht="18.75" x14ac:dyDescent="0.25">
      <c r="A2" s="127" t="s">
        <v>186</v>
      </c>
      <c r="B2" s="128"/>
      <c r="C2" s="128"/>
      <c r="D2" s="128"/>
      <c r="E2" s="128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55" ht="17.25" x14ac:dyDescent="0.25">
      <c r="A3" s="95"/>
      <c r="B3" s="130"/>
      <c r="C3" s="131" t="s">
        <v>187</v>
      </c>
      <c r="D3" s="130"/>
      <c r="E3" s="130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55" s="1" customFormat="1" ht="15.75" customHeight="1" x14ac:dyDescent="0.2">
      <c r="A4" s="249" t="s">
        <v>126</v>
      </c>
      <c r="B4" s="280"/>
      <c r="C4" s="280"/>
      <c r="D4" s="280"/>
      <c r="E4" s="280"/>
      <c r="F4" s="251"/>
      <c r="G4" s="249" t="s">
        <v>4</v>
      </c>
      <c r="H4" s="280"/>
      <c r="I4" s="251"/>
      <c r="J4" s="281" t="s">
        <v>5</v>
      </c>
      <c r="K4" s="282"/>
      <c r="L4" s="282"/>
      <c r="M4" s="283"/>
      <c r="N4" s="281" t="s">
        <v>10</v>
      </c>
      <c r="O4" s="282"/>
      <c r="P4" s="282"/>
      <c r="Q4" s="281" t="s">
        <v>127</v>
      </c>
      <c r="R4" s="28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s="1" customFormat="1" ht="15.75" customHeight="1" x14ac:dyDescent="0.2">
      <c r="A5" s="252"/>
      <c r="B5" s="253"/>
      <c r="C5" s="253"/>
      <c r="D5" s="253"/>
      <c r="E5" s="253"/>
      <c r="F5" s="254"/>
      <c r="G5" s="255"/>
      <c r="H5" s="256"/>
      <c r="I5" s="257"/>
      <c r="J5" s="281">
        <v>2018</v>
      </c>
      <c r="K5" s="282"/>
      <c r="L5" s="282"/>
      <c r="M5" s="283"/>
      <c r="N5" s="132">
        <v>2018</v>
      </c>
      <c r="O5" s="281">
        <v>2019</v>
      </c>
      <c r="P5" s="283"/>
      <c r="Q5" s="286" t="s">
        <v>128</v>
      </c>
      <c r="R5" s="288" t="s">
        <v>129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1" customFormat="1" ht="15.75" customHeight="1" x14ac:dyDescent="0.2">
      <c r="A6" s="255"/>
      <c r="B6" s="256"/>
      <c r="C6" s="256"/>
      <c r="D6" s="256"/>
      <c r="E6" s="256"/>
      <c r="F6" s="257"/>
      <c r="G6" s="133">
        <v>2016</v>
      </c>
      <c r="H6" s="134">
        <v>2017</v>
      </c>
      <c r="I6" s="135">
        <v>2018</v>
      </c>
      <c r="J6" s="133" t="s">
        <v>6</v>
      </c>
      <c r="K6" s="134" t="s">
        <v>7</v>
      </c>
      <c r="L6" s="134" t="s">
        <v>8</v>
      </c>
      <c r="M6" s="135" t="s">
        <v>9</v>
      </c>
      <c r="N6" s="133" t="s">
        <v>11</v>
      </c>
      <c r="O6" s="100" t="s">
        <v>12</v>
      </c>
      <c r="P6" s="135" t="s">
        <v>130</v>
      </c>
      <c r="Q6" s="287"/>
      <c r="R6" s="289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1" customFormat="1" ht="14.25" x14ac:dyDescent="0.2">
      <c r="A7" s="284" t="s">
        <v>91</v>
      </c>
      <c r="B7" s="285"/>
      <c r="C7" s="285"/>
      <c r="D7" s="285"/>
      <c r="E7" s="285"/>
      <c r="F7" s="247"/>
      <c r="G7" s="103">
        <v>60825.600999999995</v>
      </c>
      <c r="H7" s="136">
        <v>54897.502000000008</v>
      </c>
      <c r="I7" s="105">
        <v>63597.963000000003</v>
      </c>
      <c r="J7" s="103">
        <v>10659.609</v>
      </c>
      <c r="K7" s="136">
        <v>11857.463</v>
      </c>
      <c r="L7" s="136">
        <v>21232.074000000001</v>
      </c>
      <c r="M7" s="105">
        <v>19848.816999999999</v>
      </c>
      <c r="N7" s="103">
        <v>2816.7089999999998</v>
      </c>
      <c r="O7" s="136">
        <v>7575.4809999999998</v>
      </c>
      <c r="P7" s="137">
        <v>4692.7719999999999</v>
      </c>
      <c r="Q7" s="138">
        <f>P7/O7*100-100</f>
        <v>-38.0531480443288</v>
      </c>
      <c r="R7" s="139">
        <f>P7/N7*100-100</f>
        <v>66.60478593990365</v>
      </c>
      <c r="S7" s="4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1" customFormat="1" ht="14.25" x14ac:dyDescent="0.2">
      <c r="A8" s="275" t="s">
        <v>131</v>
      </c>
      <c r="B8" s="242"/>
      <c r="C8" s="242"/>
      <c r="D8" s="242"/>
      <c r="E8" s="242"/>
      <c r="F8" s="243"/>
      <c r="G8" s="101">
        <v>4531.887999999999</v>
      </c>
      <c r="H8" s="107">
        <v>5683.4070000000002</v>
      </c>
      <c r="I8" s="102">
        <v>8011.8960000000006</v>
      </c>
      <c r="J8" s="101">
        <v>1736.924</v>
      </c>
      <c r="K8" s="107">
        <v>1983.48</v>
      </c>
      <c r="L8" s="107">
        <v>1852.3389999999999</v>
      </c>
      <c r="M8" s="102">
        <v>2439.1530000000002</v>
      </c>
      <c r="N8" s="101">
        <v>563.80999999999995</v>
      </c>
      <c r="O8" s="107">
        <v>127.71299999999999</v>
      </c>
      <c r="P8" s="140">
        <v>388.79899999999998</v>
      </c>
      <c r="Q8" s="138">
        <f t="shared" ref="Q8:Q15" si="0">P8/O8*100-100</f>
        <v>204.43181195336416</v>
      </c>
      <c r="R8" s="139">
        <f t="shared" ref="R8:R15" si="1">P8/N8*100-100</f>
        <v>-31.040776147993114</v>
      </c>
      <c r="S8" s="4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1" customFormat="1" ht="14.25" x14ac:dyDescent="0.2">
      <c r="A9" s="275" t="s">
        <v>92</v>
      </c>
      <c r="B9" s="242"/>
      <c r="C9" s="242"/>
      <c r="D9" s="242"/>
      <c r="E9" s="242"/>
      <c r="F9" s="243"/>
      <c r="G9" s="101">
        <v>1992.6210000000001</v>
      </c>
      <c r="H9" s="107">
        <v>2081.1310000000003</v>
      </c>
      <c r="I9" s="102">
        <v>1017.146</v>
      </c>
      <c r="J9" s="101">
        <v>257.822</v>
      </c>
      <c r="K9" s="107">
        <v>273.96100000000001</v>
      </c>
      <c r="L9" s="107">
        <v>173.96899999999999</v>
      </c>
      <c r="M9" s="102">
        <v>311.39400000000001</v>
      </c>
      <c r="N9" s="101">
        <v>106.163</v>
      </c>
      <c r="O9" s="107">
        <v>17.399000000000001</v>
      </c>
      <c r="P9" s="140">
        <v>100.36</v>
      </c>
      <c r="Q9" s="138">
        <f t="shared" si="0"/>
        <v>476.81475946893488</v>
      </c>
      <c r="R9" s="139">
        <f t="shared" si="1"/>
        <v>-5.4661228488267994</v>
      </c>
      <c r="S9" s="4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s="1" customFormat="1" ht="14.25" x14ac:dyDescent="0.2">
      <c r="A10" s="275" t="s">
        <v>132</v>
      </c>
      <c r="B10" s="242"/>
      <c r="C10" s="242"/>
      <c r="D10" s="242"/>
      <c r="E10" s="242"/>
      <c r="F10" s="243"/>
      <c r="G10" s="101">
        <v>30888.220999999998</v>
      </c>
      <c r="H10" s="107">
        <v>32612.878000000001</v>
      </c>
      <c r="I10" s="102">
        <v>30656.43</v>
      </c>
      <c r="J10" s="101">
        <v>5848.027</v>
      </c>
      <c r="K10" s="107">
        <v>7727.4220000000005</v>
      </c>
      <c r="L10" s="107">
        <v>7775.81</v>
      </c>
      <c r="M10" s="102">
        <v>9305.1710000000003</v>
      </c>
      <c r="N10" s="101">
        <v>1818.09</v>
      </c>
      <c r="O10" s="107">
        <v>2770.6210000000001</v>
      </c>
      <c r="P10" s="140">
        <v>1450.672</v>
      </c>
      <c r="Q10" s="138">
        <f t="shared" si="0"/>
        <v>-47.640907940855136</v>
      </c>
      <c r="R10" s="139">
        <f t="shared" si="1"/>
        <v>-20.209010555033018</v>
      </c>
      <c r="S10" s="4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s="1" customFormat="1" ht="14.25" x14ac:dyDescent="0.2">
      <c r="A11" s="275" t="s">
        <v>133</v>
      </c>
      <c r="B11" s="242"/>
      <c r="C11" s="242"/>
      <c r="D11" s="242"/>
      <c r="E11" s="242"/>
      <c r="F11" s="243"/>
      <c r="G11" s="101">
        <v>2241.5140000000001</v>
      </c>
      <c r="H11" s="107">
        <v>1397.7600000000002</v>
      </c>
      <c r="I11" s="102">
        <v>1579.7280000000001</v>
      </c>
      <c r="J11" s="101">
        <v>17.334</v>
      </c>
      <c r="K11" s="107">
        <v>425.43899999999996</v>
      </c>
      <c r="L11" s="107">
        <v>720.65199999999993</v>
      </c>
      <c r="M11" s="102">
        <v>416.303</v>
      </c>
      <c r="N11" s="101">
        <v>0.91500000000000004</v>
      </c>
      <c r="O11" s="107">
        <v>0</v>
      </c>
      <c r="P11" s="140">
        <v>1.9790000000000001</v>
      </c>
      <c r="Q11" s="138" t="e">
        <f t="shared" si="0"/>
        <v>#DIV/0!</v>
      </c>
      <c r="R11" s="139">
        <f t="shared" si="1"/>
        <v>116.28415300546447</v>
      </c>
      <c r="S11" s="4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s="1" customFormat="1" ht="14.25" x14ac:dyDescent="0.2">
      <c r="A12" s="275" t="s">
        <v>134</v>
      </c>
      <c r="B12" s="242"/>
      <c r="C12" s="242"/>
      <c r="D12" s="242"/>
      <c r="E12" s="242"/>
      <c r="F12" s="243"/>
      <c r="G12" s="101">
        <v>248.82499999999999</v>
      </c>
      <c r="H12" s="107">
        <v>1446.9650000000001</v>
      </c>
      <c r="I12" s="102">
        <v>1649.2249999999999</v>
      </c>
      <c r="J12" s="101">
        <v>320.072</v>
      </c>
      <c r="K12" s="107">
        <v>267.60899999999998</v>
      </c>
      <c r="L12" s="107">
        <v>586.82299999999998</v>
      </c>
      <c r="M12" s="102">
        <v>474.721</v>
      </c>
      <c r="N12" s="101">
        <v>58.261000000000003</v>
      </c>
      <c r="O12" s="107">
        <v>414.02100000000002</v>
      </c>
      <c r="P12" s="140">
        <v>394.56</v>
      </c>
      <c r="Q12" s="138">
        <f t="shared" si="0"/>
        <v>-4.700486207221374</v>
      </c>
      <c r="R12" s="139">
        <f t="shared" si="1"/>
        <v>577.22833456343005</v>
      </c>
      <c r="S12" s="4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s="1" customFormat="1" ht="14.25" x14ac:dyDescent="0.2">
      <c r="A13" s="275" t="s">
        <v>135</v>
      </c>
      <c r="B13" s="242"/>
      <c r="C13" s="242"/>
      <c r="D13" s="242"/>
      <c r="E13" s="242"/>
      <c r="F13" s="243"/>
      <c r="G13" s="101">
        <v>975.13199999999983</v>
      </c>
      <c r="H13" s="107">
        <v>2548.4360000000001</v>
      </c>
      <c r="I13" s="102">
        <v>2903.8099999999995</v>
      </c>
      <c r="J13" s="101">
        <v>555.08699999999999</v>
      </c>
      <c r="K13" s="107">
        <v>890.60699999999997</v>
      </c>
      <c r="L13" s="107">
        <v>835.50600000000009</v>
      </c>
      <c r="M13" s="102">
        <v>622.6099999999999</v>
      </c>
      <c r="N13" s="101">
        <v>171.56899999999999</v>
      </c>
      <c r="O13" s="107">
        <v>3.5179999999999998</v>
      </c>
      <c r="P13" s="140">
        <v>87.757999999999996</v>
      </c>
      <c r="Q13" s="138">
        <f t="shared" si="0"/>
        <v>2394.5423536100056</v>
      </c>
      <c r="R13" s="139">
        <f t="shared" si="1"/>
        <v>-48.849733926292046</v>
      </c>
      <c r="S13" s="4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s="1" customFormat="1" ht="14.25" x14ac:dyDescent="0.2">
      <c r="A14" s="275" t="s">
        <v>93</v>
      </c>
      <c r="B14" s="242"/>
      <c r="C14" s="242"/>
      <c r="D14" s="242"/>
      <c r="E14" s="242"/>
      <c r="F14" s="243"/>
      <c r="G14" s="101">
        <v>40685.448000000004</v>
      </c>
      <c r="H14" s="107">
        <v>9475.4040000000005</v>
      </c>
      <c r="I14" s="102">
        <v>4211.5370000000003</v>
      </c>
      <c r="J14" s="101">
        <v>416.11199999999997</v>
      </c>
      <c r="K14" s="107">
        <v>1030.432</v>
      </c>
      <c r="L14" s="107">
        <v>1694.8230000000001</v>
      </c>
      <c r="M14" s="102">
        <v>1070.17</v>
      </c>
      <c r="N14" s="101">
        <v>236.07</v>
      </c>
      <c r="O14" s="107">
        <v>671.55</v>
      </c>
      <c r="P14" s="140">
        <v>246.36</v>
      </c>
      <c r="Q14" s="138">
        <f t="shared" si="0"/>
        <v>-63.314719678356035</v>
      </c>
      <c r="R14" s="139">
        <f t="shared" si="1"/>
        <v>4.3588766043969969</v>
      </c>
      <c r="S14" s="4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" customFormat="1" ht="14.25" x14ac:dyDescent="0.2">
      <c r="A15" s="275" t="s">
        <v>136</v>
      </c>
      <c r="B15" s="242"/>
      <c r="C15" s="242"/>
      <c r="D15" s="242"/>
      <c r="E15" s="242"/>
      <c r="F15" s="243"/>
      <c r="G15" s="101">
        <v>1365.7870000000003</v>
      </c>
      <c r="H15" s="107">
        <v>2071.8560000000002</v>
      </c>
      <c r="I15" s="102">
        <v>5576.7209999999995</v>
      </c>
      <c r="J15" s="101">
        <v>239.351</v>
      </c>
      <c r="K15" s="107">
        <v>1401.1689999999999</v>
      </c>
      <c r="L15" s="107">
        <v>1148.7369999999999</v>
      </c>
      <c r="M15" s="102">
        <v>2787.4639999999999</v>
      </c>
      <c r="N15" s="101">
        <v>12.589</v>
      </c>
      <c r="O15" s="107">
        <v>113.357</v>
      </c>
      <c r="P15" s="140">
        <v>39.128</v>
      </c>
      <c r="Q15" s="138">
        <f t="shared" si="0"/>
        <v>-65.482502183367586</v>
      </c>
      <c r="R15" s="139">
        <f t="shared" si="1"/>
        <v>210.81102549845104</v>
      </c>
      <c r="S15" s="4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s="1" customFormat="1" ht="14.25" x14ac:dyDescent="0.2">
      <c r="A16" s="275" t="s">
        <v>137</v>
      </c>
      <c r="B16" s="242"/>
      <c r="C16" s="242"/>
      <c r="D16" s="242"/>
      <c r="E16" s="242"/>
      <c r="F16" s="243"/>
      <c r="G16" s="101">
        <v>0.129</v>
      </c>
      <c r="H16" s="107">
        <v>0</v>
      </c>
      <c r="I16" s="102">
        <v>0</v>
      </c>
      <c r="J16" s="101">
        <v>0</v>
      </c>
      <c r="K16" s="107">
        <v>0</v>
      </c>
      <c r="L16" s="107">
        <v>0</v>
      </c>
      <c r="M16" s="102">
        <v>0</v>
      </c>
      <c r="N16" s="141">
        <v>0</v>
      </c>
      <c r="O16" s="142">
        <v>0</v>
      </c>
      <c r="P16" s="143">
        <v>0</v>
      </c>
      <c r="Q16" s="144">
        <v>0</v>
      </c>
      <c r="R16" s="108"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s="1" customFormat="1" ht="14.25" x14ac:dyDescent="0.2">
      <c r="A17" s="258"/>
      <c r="B17" s="259"/>
      <c r="C17" s="259"/>
      <c r="D17" s="259"/>
      <c r="E17" s="259"/>
      <c r="F17" s="276"/>
      <c r="G17" s="145"/>
      <c r="H17" s="146"/>
      <c r="I17" s="147"/>
      <c r="J17" s="145"/>
      <c r="K17" s="146"/>
      <c r="L17" s="146"/>
      <c r="M17" s="147"/>
      <c r="N17" s="145"/>
      <c r="O17" s="146"/>
      <c r="P17" s="147"/>
      <c r="Q17" s="138"/>
      <c r="R17" s="13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s="1" customFormat="1" ht="14.25" x14ac:dyDescent="0.2">
      <c r="A18" s="277" t="s">
        <v>37</v>
      </c>
      <c r="B18" s="278"/>
      <c r="C18" s="278"/>
      <c r="D18" s="278"/>
      <c r="E18" s="278"/>
      <c r="F18" s="279"/>
      <c r="G18" s="148">
        <f>SUM(G7:G16)</f>
        <v>143755.166</v>
      </c>
      <c r="H18" s="149">
        <f t="shared" ref="H18:P18" si="2">SUM(H7:H16)</f>
        <v>112215.33899999999</v>
      </c>
      <c r="I18" s="149">
        <f t="shared" si="2"/>
        <v>119204.45600000001</v>
      </c>
      <c r="J18" s="148">
        <f t="shared" si="2"/>
        <v>20050.337999999996</v>
      </c>
      <c r="K18" s="149">
        <f t="shared" si="2"/>
        <v>25857.582000000002</v>
      </c>
      <c r="L18" s="149">
        <f t="shared" si="2"/>
        <v>36020.733</v>
      </c>
      <c r="M18" s="150">
        <f t="shared" si="2"/>
        <v>37275.803</v>
      </c>
      <c r="N18" s="148">
        <f t="shared" si="2"/>
        <v>5784.1760000000004</v>
      </c>
      <c r="O18" s="149">
        <f t="shared" si="2"/>
        <v>11693.66</v>
      </c>
      <c r="P18" s="150">
        <f t="shared" si="2"/>
        <v>7402.387999999999</v>
      </c>
      <c r="Q18" s="185">
        <f>P18/O18*100-100</f>
        <v>-36.697424074241944</v>
      </c>
      <c r="R18" s="186">
        <f>P18/N18*100-100</f>
        <v>27.976534600606868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s="8" customFormat="1" ht="12.75" x14ac:dyDescent="0.2">
      <c r="A19" s="113">
        <v>1</v>
      </c>
      <c r="B19" s="114" t="s">
        <v>38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15"/>
      <c r="P19" s="115"/>
      <c r="Q19" s="115"/>
      <c r="R19" s="115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8" customFormat="1" ht="12.75" customHeight="1" x14ac:dyDescent="0.2">
      <c r="A20" s="113">
        <v>2</v>
      </c>
      <c r="B20" s="270" t="s">
        <v>39</v>
      </c>
      <c r="C20" s="270"/>
      <c r="D20" s="270"/>
      <c r="E20" s="270"/>
      <c r="F20" s="270"/>
      <c r="G20" s="116"/>
      <c r="H20" s="116"/>
      <c r="I20" s="116"/>
      <c r="J20" s="116"/>
      <c r="K20" s="116"/>
      <c r="L20" s="116"/>
      <c r="M20" s="116"/>
      <c r="N20" s="115"/>
      <c r="O20" s="115"/>
      <c r="P20" s="115"/>
      <c r="Q20" s="115"/>
      <c r="R20" s="115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8" customFormat="1" ht="12.75" x14ac:dyDescent="0.2">
      <c r="A21" s="113">
        <v>3</v>
      </c>
      <c r="B21" s="116" t="s">
        <v>95</v>
      </c>
      <c r="C21" s="116"/>
      <c r="D21" s="116"/>
      <c r="E21" s="118"/>
      <c r="F21" s="116"/>
      <c r="G21" s="116"/>
      <c r="H21" s="116"/>
      <c r="I21" s="116"/>
      <c r="J21" s="116"/>
      <c r="K21" s="116"/>
      <c r="L21" s="116"/>
      <c r="M21" s="116"/>
      <c r="N21" s="115"/>
      <c r="O21" s="115"/>
      <c r="P21" s="115"/>
      <c r="Q21" s="115"/>
      <c r="R21" s="115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8" customFormat="1" ht="12.75" x14ac:dyDescent="0.2">
      <c r="A22" s="117" t="s">
        <v>40</v>
      </c>
      <c r="B22" s="116"/>
      <c r="C22" s="116"/>
      <c r="D22" s="116"/>
      <c r="E22" s="118"/>
      <c r="F22" s="116"/>
      <c r="G22" s="116"/>
      <c r="H22" s="116"/>
      <c r="I22" s="116"/>
      <c r="J22" s="116"/>
      <c r="K22" s="116"/>
      <c r="L22" s="116"/>
      <c r="M22" s="116"/>
      <c r="N22" s="115"/>
      <c r="O22" s="115"/>
      <c r="P22" s="115"/>
      <c r="Q22" s="115"/>
      <c r="R22" s="115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8" customFormat="1" ht="12.75" x14ac:dyDescent="0.2">
      <c r="A23" s="116" t="s">
        <v>172</v>
      </c>
      <c r="B23" s="119" t="s">
        <v>170</v>
      </c>
      <c r="C23" s="120"/>
      <c r="D23" s="121"/>
      <c r="E23" s="120"/>
      <c r="F23" s="122"/>
      <c r="G23" s="119"/>
      <c r="H23" s="123"/>
      <c r="I23" s="123"/>
      <c r="J23" s="123"/>
      <c r="K23" s="123"/>
      <c r="L23" s="123"/>
      <c r="M23" s="123"/>
      <c r="N23" s="115"/>
      <c r="O23" s="115"/>
      <c r="P23" s="115"/>
      <c r="Q23" s="115"/>
      <c r="R23" s="115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8" customFormat="1" ht="12.75" x14ac:dyDescent="0.2">
      <c r="A24" s="125" t="s">
        <v>169</v>
      </c>
      <c r="B24" s="119" t="s">
        <v>185</v>
      </c>
      <c r="C24" s="120"/>
      <c r="D24" s="121"/>
      <c r="E24" s="120"/>
      <c r="F24" s="122"/>
      <c r="G24" s="119"/>
      <c r="H24" s="123"/>
      <c r="I24" s="123"/>
      <c r="J24" s="123"/>
      <c r="K24" s="123"/>
      <c r="L24" s="123"/>
      <c r="M24" s="123"/>
      <c r="N24" s="115"/>
      <c r="O24" s="115"/>
      <c r="P24" s="115"/>
      <c r="Q24" s="115"/>
      <c r="R24" s="115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8" customFormat="1" ht="12.75" x14ac:dyDescent="0.2">
      <c r="A25" s="269" t="s">
        <v>41</v>
      </c>
      <c r="B25" s="269"/>
      <c r="C25" s="120" t="s">
        <v>42</v>
      </c>
      <c r="D25" s="121"/>
      <c r="E25" s="120"/>
      <c r="F25" s="122"/>
      <c r="G25" s="119"/>
      <c r="H25" s="123"/>
      <c r="I25" s="121"/>
      <c r="J25" s="123"/>
      <c r="K25" s="123"/>
      <c r="L25" s="123"/>
      <c r="M25" s="123"/>
      <c r="N25" s="115"/>
      <c r="O25" s="115"/>
      <c r="P25" s="115"/>
      <c r="Q25" s="115"/>
      <c r="R25" s="115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8" customFormat="1" ht="12.75" x14ac:dyDescent="0.2">
      <c r="A26" s="115"/>
      <c r="B26" s="116"/>
      <c r="C26" s="116" t="s">
        <v>43</v>
      </c>
      <c r="D26" s="116"/>
      <c r="E26" s="116"/>
      <c r="F26" s="116"/>
      <c r="G26" s="116"/>
      <c r="H26" s="123"/>
      <c r="I26" s="126"/>
      <c r="J26" s="123"/>
      <c r="K26" s="123"/>
      <c r="L26" s="123"/>
      <c r="M26" s="123"/>
      <c r="N26" s="115"/>
      <c r="O26" s="115"/>
      <c r="P26" s="115"/>
      <c r="Q26" s="115"/>
      <c r="R26" s="115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8" customFormat="1" ht="12.75" x14ac:dyDescent="0.2">
      <c r="A27" s="9"/>
      <c r="B27" s="9"/>
      <c r="C27" s="9"/>
      <c r="D27" s="9"/>
      <c r="E27" s="10"/>
      <c r="F27" s="9"/>
      <c r="G27" s="9"/>
      <c r="H27" s="9"/>
      <c r="I27" s="9"/>
      <c r="J27" s="9"/>
      <c r="K27" s="9"/>
      <c r="L27" s="9"/>
      <c r="M27" s="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8" customFormat="1" ht="12.75" x14ac:dyDescent="0.2">
      <c r="A28" s="9"/>
      <c r="B28" s="9"/>
      <c r="C28" s="9"/>
      <c r="D28" s="9"/>
      <c r="E28" s="10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s="8" customFormat="1" ht="12.75" x14ac:dyDescent="0.2">
      <c r="A29" s="9"/>
      <c r="B29" s="9"/>
      <c r="C29" s="9"/>
      <c r="D29" s="9"/>
      <c r="E29" s="10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s="8" customFormat="1" ht="12.75" x14ac:dyDescent="0.2">
      <c r="A30" s="9"/>
      <c r="B30" s="9"/>
      <c r="C30" s="9"/>
      <c r="D30" s="9"/>
      <c r="E30" s="10"/>
      <c r="F30" s="9"/>
      <c r="G30" s="9"/>
      <c r="H30" s="9"/>
      <c r="I30" s="9"/>
      <c r="J30" s="9"/>
      <c r="K30" s="9"/>
      <c r="L30" s="9"/>
      <c r="M30" s="9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8" customFormat="1" ht="12.75" x14ac:dyDescent="0.2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  <c r="L31" s="9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8" customFormat="1" ht="12.75" x14ac:dyDescent="0.2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s="8" customFormat="1" ht="12.75" x14ac:dyDescent="0.2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s="8" customFormat="1" ht="12.75" hidden="1" x14ac:dyDescent="0.2">
      <c r="A34" s="9" t="s">
        <v>88</v>
      </c>
      <c r="B34" s="9"/>
      <c r="C34" s="9"/>
      <c r="D34" s="9"/>
      <c r="E34" s="10"/>
      <c r="F34" s="9"/>
      <c r="G34" s="9"/>
      <c r="H34" s="9"/>
      <c r="I34" s="9"/>
      <c r="J34" s="9"/>
      <c r="K34" s="9"/>
      <c r="L34" s="9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s="8" customFormat="1" ht="12.75" hidden="1" x14ac:dyDescent="0.2">
      <c r="A35" s="9" t="s">
        <v>96</v>
      </c>
      <c r="B35" s="11" t="s">
        <v>97</v>
      </c>
      <c r="C35" s="11"/>
      <c r="D35" s="11"/>
      <c r="E35" s="11"/>
      <c r="F35" s="9"/>
      <c r="G35" s="9"/>
      <c r="H35" s="9"/>
      <c r="I35" s="9"/>
      <c r="J35" s="9"/>
      <c r="K35" s="35"/>
      <c r="L35" s="10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s="8" customFormat="1" ht="12.75" hidden="1" x14ac:dyDescent="0.2">
      <c r="A36" s="9"/>
      <c r="B36" s="9" t="s">
        <v>98</v>
      </c>
      <c r="C36" s="11"/>
      <c r="D36" s="11"/>
      <c r="E36" s="11"/>
      <c r="F36" s="9"/>
      <c r="G36" s="9"/>
      <c r="H36" s="9"/>
      <c r="I36" s="9"/>
      <c r="J36" s="10"/>
      <c r="K36" s="9"/>
      <c r="L36" s="9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s="8" customFormat="1" ht="12.75" hidden="1" x14ac:dyDescent="0.2">
      <c r="A37" s="9"/>
      <c r="B37" s="36" t="s">
        <v>99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s="8" customFormat="1" ht="12.75" hidden="1" x14ac:dyDescent="0.2">
      <c r="A38" s="9" t="s">
        <v>100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s="8" customFormat="1" ht="12.75" hidden="1" x14ac:dyDescent="0.2">
      <c r="A39" s="9"/>
      <c r="B39" s="9" t="s">
        <v>101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s="8" customFormat="1" ht="12.75" hidden="1" x14ac:dyDescent="0.2">
      <c r="A40" s="9"/>
      <c r="B40" s="39" t="s">
        <v>102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s="34" customFormat="1" hidden="1" x14ac:dyDescent="0.25"/>
    <row r="42" spans="1:55" s="34" customFormat="1" x14ac:dyDescent="0.25"/>
    <row r="43" spans="1:55" s="34" customFormat="1" x14ac:dyDescent="0.25"/>
    <row r="44" spans="1:55" s="34" customFormat="1" x14ac:dyDescent="0.25"/>
    <row r="45" spans="1:55" s="34" customFormat="1" x14ac:dyDescent="0.25"/>
    <row r="46" spans="1:55" s="34" customFormat="1" x14ac:dyDescent="0.25"/>
    <row r="47" spans="1:55" s="34" customFormat="1" x14ac:dyDescent="0.25"/>
    <row r="48" spans="1:55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</sheetData>
  <mergeCells count="23">
    <mergeCell ref="Q4:R4"/>
    <mergeCell ref="J5:M5"/>
    <mergeCell ref="O5:P5"/>
    <mergeCell ref="Q5:Q6"/>
    <mergeCell ref="R5:R6"/>
    <mergeCell ref="A12:F12"/>
    <mergeCell ref="A4:F6"/>
    <mergeCell ref="G4:I5"/>
    <mergeCell ref="J4:M4"/>
    <mergeCell ref="N4:P4"/>
    <mergeCell ref="A7:F7"/>
    <mergeCell ref="A8:F8"/>
    <mergeCell ref="A9:F9"/>
    <mergeCell ref="A10:F10"/>
    <mergeCell ref="A11:F11"/>
    <mergeCell ref="B20:F20"/>
    <mergeCell ref="A25:B25"/>
    <mergeCell ref="A13:F13"/>
    <mergeCell ref="A14:F14"/>
    <mergeCell ref="A15:F15"/>
    <mergeCell ref="A16:F16"/>
    <mergeCell ref="A17:F17"/>
    <mergeCell ref="A18:F18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18"/>
  <sheetViews>
    <sheetView topLeftCell="A5" workbookViewId="0">
      <selection activeCell="F23" sqref="F23:F25"/>
    </sheetView>
  </sheetViews>
  <sheetFormatPr defaultRowHeight="15" x14ac:dyDescent="0.25"/>
  <cols>
    <col min="1" max="1" width="4.85546875" customWidth="1"/>
    <col min="2" max="2" width="4.28515625" customWidth="1"/>
    <col min="3" max="3" width="5.5703125" customWidth="1"/>
    <col min="4" max="4" width="5.85546875" customWidth="1"/>
    <col min="19" max="19" width="10" bestFit="1" customWidth="1"/>
  </cols>
  <sheetData>
    <row r="1" spans="1:133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</row>
    <row r="2" spans="1:133" ht="15.75" x14ac:dyDescent="0.25">
      <c r="A2" s="302" t="s">
        <v>174</v>
      </c>
      <c r="B2" s="302"/>
      <c r="C2" s="303" t="s">
        <v>103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</row>
    <row r="3" spans="1:133" ht="17.25" x14ac:dyDescent="0.25">
      <c r="A3" s="151"/>
      <c r="B3" s="152"/>
      <c r="C3" s="304" t="s">
        <v>188</v>
      </c>
      <c r="D3" s="304"/>
      <c r="E3" s="304"/>
      <c r="F3" s="304"/>
      <c r="G3" s="304"/>
      <c r="H3" s="304"/>
      <c r="I3" s="304"/>
      <c r="J3" s="304"/>
      <c r="K3" s="304"/>
      <c r="L3" s="151"/>
      <c r="M3" s="151"/>
      <c r="N3" s="151"/>
      <c r="O3" s="151"/>
      <c r="P3" s="151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</row>
    <row r="4" spans="1:133" x14ac:dyDescent="0.25">
      <c r="A4" s="305" t="s">
        <v>104</v>
      </c>
      <c r="B4" s="306"/>
      <c r="C4" s="306"/>
      <c r="D4" s="306"/>
      <c r="E4" s="311" t="s">
        <v>4</v>
      </c>
      <c r="F4" s="312"/>
      <c r="G4" s="313"/>
      <c r="H4" s="317" t="s">
        <v>5</v>
      </c>
      <c r="I4" s="317"/>
      <c r="J4" s="317"/>
      <c r="K4" s="318"/>
      <c r="L4" s="317"/>
      <c r="M4" s="317"/>
      <c r="N4" s="318"/>
      <c r="O4" s="319" t="s">
        <v>105</v>
      </c>
      <c r="P4" s="320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</row>
    <row r="5" spans="1:133" x14ac:dyDescent="0.25">
      <c r="A5" s="307"/>
      <c r="B5" s="308"/>
      <c r="C5" s="308"/>
      <c r="D5" s="308"/>
      <c r="E5" s="314"/>
      <c r="F5" s="315"/>
      <c r="G5" s="316"/>
      <c r="H5" s="321">
        <v>2018</v>
      </c>
      <c r="I5" s="317"/>
      <c r="J5" s="317"/>
      <c r="K5" s="318"/>
      <c r="L5" s="153">
        <v>2018</v>
      </c>
      <c r="M5" s="321">
        <v>2019</v>
      </c>
      <c r="N5" s="318"/>
      <c r="O5" s="298" t="s">
        <v>140</v>
      </c>
      <c r="P5" s="300" t="s">
        <v>15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</row>
    <row r="6" spans="1:133" x14ac:dyDescent="0.25">
      <c r="A6" s="309"/>
      <c r="B6" s="310"/>
      <c r="C6" s="310"/>
      <c r="D6" s="310"/>
      <c r="E6" s="154">
        <v>2016</v>
      </c>
      <c r="F6" s="155">
        <v>2017</v>
      </c>
      <c r="G6" s="156" t="s">
        <v>94</v>
      </c>
      <c r="H6" s="155" t="s">
        <v>6</v>
      </c>
      <c r="I6" s="155" t="s">
        <v>7</v>
      </c>
      <c r="J6" s="155" t="s">
        <v>8</v>
      </c>
      <c r="K6" s="156" t="s">
        <v>106</v>
      </c>
      <c r="L6" s="155" t="s">
        <v>11</v>
      </c>
      <c r="M6" s="157" t="s">
        <v>107</v>
      </c>
      <c r="N6" s="156" t="s">
        <v>139</v>
      </c>
      <c r="O6" s="299"/>
      <c r="P6" s="301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</row>
    <row r="7" spans="1:133" x14ac:dyDescent="0.25">
      <c r="A7" s="249" t="s">
        <v>108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51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</row>
    <row r="8" spans="1:133" x14ac:dyDescent="0.25">
      <c r="A8" s="284" t="s">
        <v>109</v>
      </c>
      <c r="B8" s="285"/>
      <c r="C8" s="285"/>
      <c r="D8" s="285"/>
      <c r="E8" s="192">
        <v>17.553000000000001</v>
      </c>
      <c r="F8" s="158">
        <v>31.602</v>
      </c>
      <c r="G8" s="159">
        <v>1.22</v>
      </c>
      <c r="H8" s="103">
        <v>0</v>
      </c>
      <c r="I8" s="158">
        <v>0.22</v>
      </c>
      <c r="J8" s="136">
        <v>0</v>
      </c>
      <c r="K8" s="159">
        <v>1</v>
      </c>
      <c r="L8" s="160">
        <v>0</v>
      </c>
      <c r="M8" s="161">
        <v>0</v>
      </c>
      <c r="N8" s="162">
        <v>0</v>
      </c>
      <c r="O8" s="160">
        <v>0</v>
      </c>
      <c r="P8" s="163">
        <v>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</row>
    <row r="9" spans="1:133" x14ac:dyDescent="0.25">
      <c r="A9" s="275" t="s">
        <v>110</v>
      </c>
      <c r="B9" s="242"/>
      <c r="C9" s="242"/>
      <c r="D9" s="242"/>
      <c r="E9" s="167">
        <v>9597.0679999999993</v>
      </c>
      <c r="F9" s="165">
        <v>7597.2969999999996</v>
      </c>
      <c r="G9" s="166">
        <v>11549.133</v>
      </c>
      <c r="H9" s="167">
        <v>1158.412</v>
      </c>
      <c r="I9" s="165">
        <v>4116.6980000000003</v>
      </c>
      <c r="J9" s="165">
        <v>3360.4450000000002</v>
      </c>
      <c r="K9" s="166">
        <v>2913.578</v>
      </c>
      <c r="L9" s="167">
        <v>436.16300000000001</v>
      </c>
      <c r="M9" s="165">
        <v>1576.673</v>
      </c>
      <c r="N9" s="165">
        <v>1913.819</v>
      </c>
      <c r="O9" s="138">
        <f>N9/M9*100-100</f>
        <v>21.383381335254683</v>
      </c>
      <c r="P9" s="168">
        <f>N9/L9*100-100</f>
        <v>338.78527064423156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</row>
    <row r="10" spans="1:133" x14ac:dyDescent="0.25">
      <c r="A10" s="275" t="s">
        <v>111</v>
      </c>
      <c r="B10" s="242"/>
      <c r="C10" s="242"/>
      <c r="D10" s="242"/>
      <c r="E10" s="167">
        <v>17707.386999999999</v>
      </c>
      <c r="F10" s="165">
        <v>13781.388000000001</v>
      </c>
      <c r="G10" s="166">
        <v>19118.34</v>
      </c>
      <c r="H10" s="167">
        <v>3506.2620000000002</v>
      </c>
      <c r="I10" s="165">
        <v>4267.8990000000003</v>
      </c>
      <c r="J10" s="165">
        <v>4992.9390000000003</v>
      </c>
      <c r="K10" s="166">
        <v>6351.24</v>
      </c>
      <c r="L10" s="167">
        <v>980.09299999999996</v>
      </c>
      <c r="M10" s="165">
        <v>2008.261</v>
      </c>
      <c r="N10" s="165">
        <v>780.91200000000003</v>
      </c>
      <c r="O10" s="138">
        <f t="shared" ref="O10:O12" si="0">N10/M10*100-100</f>
        <v>-61.115014432884969</v>
      </c>
      <c r="P10" s="168">
        <f t="shared" ref="P10:P12" si="1">N10/L10*100-100</f>
        <v>-20.322663257466374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</row>
    <row r="11" spans="1:133" x14ac:dyDescent="0.25">
      <c r="A11" s="275" t="s">
        <v>112</v>
      </c>
      <c r="B11" s="242"/>
      <c r="C11" s="242"/>
      <c r="D11" s="242"/>
      <c r="E11" s="167">
        <v>977.85699999999997</v>
      </c>
      <c r="F11" s="165">
        <v>634.86900000000003</v>
      </c>
      <c r="G11" s="166">
        <v>977.47900000000004</v>
      </c>
      <c r="H11" s="167">
        <v>315.15800000000002</v>
      </c>
      <c r="I11" s="165">
        <v>217.023</v>
      </c>
      <c r="J11" s="165">
        <v>228.71700000000001</v>
      </c>
      <c r="K11" s="166">
        <v>216.58099999999999</v>
      </c>
      <c r="L11" s="167">
        <v>7.133</v>
      </c>
      <c r="M11" s="165">
        <v>227.947</v>
      </c>
      <c r="N11" s="165">
        <v>0.19600000000000001</v>
      </c>
      <c r="O11" s="138">
        <f t="shared" si="0"/>
        <v>-99.914015100001322</v>
      </c>
      <c r="P11" s="168">
        <f t="shared" si="1"/>
        <v>-97.252208047105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</row>
    <row r="12" spans="1:133" x14ac:dyDescent="0.25">
      <c r="A12" s="275" t="s">
        <v>113</v>
      </c>
      <c r="B12" s="242"/>
      <c r="C12" s="242"/>
      <c r="D12" s="242"/>
      <c r="E12" s="167">
        <v>115455.30100000001</v>
      </c>
      <c r="F12" s="165">
        <v>90170.163</v>
      </c>
      <c r="G12" s="166">
        <v>87474.114000000001</v>
      </c>
      <c r="H12" s="167">
        <v>14986.335999999999</v>
      </c>
      <c r="I12" s="165">
        <v>17255.741999999998</v>
      </c>
      <c r="J12" s="165">
        <v>27438.632000000001</v>
      </c>
      <c r="K12" s="166">
        <v>27793.403999999999</v>
      </c>
      <c r="L12" s="167">
        <v>4276.6170000000002</v>
      </c>
      <c r="M12" s="165">
        <v>7880.7790000000005</v>
      </c>
      <c r="N12" s="165">
        <v>4707.4610000000002</v>
      </c>
      <c r="O12" s="138">
        <f t="shared" si="0"/>
        <v>-40.266552329408043</v>
      </c>
      <c r="P12" s="168">
        <f t="shared" si="1"/>
        <v>10.074411620212899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</row>
    <row r="13" spans="1:133" x14ac:dyDescent="0.25">
      <c r="A13" s="293" t="s">
        <v>114</v>
      </c>
      <c r="B13" s="294"/>
      <c r="C13" s="294"/>
      <c r="D13" s="294"/>
      <c r="E13" s="171">
        <v>0</v>
      </c>
      <c r="F13" s="169">
        <v>0.02</v>
      </c>
      <c r="G13" s="170">
        <v>84.17</v>
      </c>
      <c r="H13" s="171">
        <v>84.17</v>
      </c>
      <c r="I13" s="172">
        <v>0</v>
      </c>
      <c r="J13" s="172">
        <v>0</v>
      </c>
      <c r="K13" s="173">
        <v>0</v>
      </c>
      <c r="L13" s="171">
        <v>84.17</v>
      </c>
      <c r="M13" s="174">
        <v>0</v>
      </c>
      <c r="N13" s="175">
        <v>0</v>
      </c>
      <c r="O13" s="176">
        <v>0</v>
      </c>
      <c r="P13" s="175">
        <v>0</v>
      </c>
      <c r="Q13" s="34"/>
      <c r="R13" s="4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</row>
    <row r="14" spans="1:133" x14ac:dyDescent="0.25">
      <c r="A14" s="252" t="s">
        <v>138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</row>
    <row r="15" spans="1:133" x14ac:dyDescent="0.25">
      <c r="A15" s="295" t="s">
        <v>115</v>
      </c>
      <c r="B15" s="296"/>
      <c r="C15" s="296"/>
      <c r="D15" s="297"/>
      <c r="E15" s="177">
        <v>17181.014999999999</v>
      </c>
      <c r="F15" s="158">
        <v>22075.996999999999</v>
      </c>
      <c r="G15" s="159">
        <v>21100.664999999997</v>
      </c>
      <c r="H15" s="177">
        <v>4286.2470000000003</v>
      </c>
      <c r="I15" s="158">
        <v>4770.2839999999997</v>
      </c>
      <c r="J15" s="158">
        <v>5271.5259999999998</v>
      </c>
      <c r="K15" s="159">
        <v>6772.6079999999993</v>
      </c>
      <c r="L15" s="177">
        <v>1125.8150000000001</v>
      </c>
      <c r="M15" s="158">
        <v>1675.1790000000001</v>
      </c>
      <c r="N15" s="158">
        <v>1632.412</v>
      </c>
      <c r="O15" s="178">
        <f>N15/M15*100-100</f>
        <v>-2.5529809053241479</v>
      </c>
      <c r="P15" s="179">
        <f t="shared" ref="P15:P24" si="2">N15/L15*100-100</f>
        <v>44.99824571532622</v>
      </c>
      <c r="Q15" s="41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</row>
    <row r="16" spans="1:133" x14ac:dyDescent="0.25">
      <c r="A16" s="290" t="s">
        <v>116</v>
      </c>
      <c r="B16" s="291"/>
      <c r="C16" s="291"/>
      <c r="D16" s="292"/>
      <c r="E16" s="167">
        <v>51622.561000000002</v>
      </c>
      <c r="F16" s="165">
        <v>24051.154999999999</v>
      </c>
      <c r="G16" s="166">
        <v>12849.544000000002</v>
      </c>
      <c r="H16" s="167">
        <v>1573.2090000000001</v>
      </c>
      <c r="I16" s="165">
        <v>3390.7170000000001</v>
      </c>
      <c r="J16" s="165">
        <v>3254.7960000000003</v>
      </c>
      <c r="K16" s="166">
        <v>4630.8220000000001</v>
      </c>
      <c r="L16" s="167">
        <v>405.44900000000001</v>
      </c>
      <c r="M16" s="165">
        <v>981.55899999999997</v>
      </c>
      <c r="N16" s="165">
        <v>475.483</v>
      </c>
      <c r="O16" s="138">
        <f t="shared" ref="O16:O24" si="3">N16/M16*100-100</f>
        <v>-51.558388237487506</v>
      </c>
      <c r="P16" s="168">
        <f t="shared" si="2"/>
        <v>17.273195889002068</v>
      </c>
      <c r="Q16" s="41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</row>
    <row r="17" spans="1:133" x14ac:dyDescent="0.25">
      <c r="A17" s="290" t="s">
        <v>117</v>
      </c>
      <c r="B17" s="291"/>
      <c r="C17" s="291"/>
      <c r="D17" s="292"/>
      <c r="E17" s="167">
        <v>37060.137999999992</v>
      </c>
      <c r="F17" s="165">
        <v>29875.945</v>
      </c>
      <c r="G17" s="166">
        <v>31778.867000000002</v>
      </c>
      <c r="H17" s="167">
        <v>5260.5519999999997</v>
      </c>
      <c r="I17" s="165">
        <v>4820.9009999999998</v>
      </c>
      <c r="J17" s="165">
        <v>13509.68</v>
      </c>
      <c r="K17" s="166">
        <v>8187.7340000000004</v>
      </c>
      <c r="L17" s="167">
        <v>1935.1289999999999</v>
      </c>
      <c r="M17" s="165">
        <v>3922.2330000000002</v>
      </c>
      <c r="N17" s="165">
        <v>1295.5540000000001</v>
      </c>
      <c r="O17" s="138">
        <f t="shared" si="3"/>
        <v>-66.968968952124982</v>
      </c>
      <c r="P17" s="168">
        <f t="shared" si="2"/>
        <v>-33.050768191681271</v>
      </c>
      <c r="Q17" s="4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</row>
    <row r="18" spans="1:133" x14ac:dyDescent="0.25">
      <c r="A18" s="290" t="s">
        <v>118</v>
      </c>
      <c r="B18" s="291"/>
      <c r="C18" s="291"/>
      <c r="D18" s="292"/>
      <c r="E18" s="167">
        <v>4575.241</v>
      </c>
      <c r="F18" s="165">
        <v>4496.2240000000002</v>
      </c>
      <c r="G18" s="166">
        <v>4233.5439999999999</v>
      </c>
      <c r="H18" s="167">
        <v>767.09500000000003</v>
      </c>
      <c r="I18" s="165">
        <v>848.904</v>
      </c>
      <c r="J18" s="165">
        <v>1561.1179999999999</v>
      </c>
      <c r="K18" s="166">
        <v>1056.4270000000001</v>
      </c>
      <c r="L18" s="167">
        <v>255.63300000000001</v>
      </c>
      <c r="M18" s="165">
        <v>441.09500000000003</v>
      </c>
      <c r="N18" s="165">
        <v>219.70599999999999</v>
      </c>
      <c r="O18" s="138">
        <f t="shared" si="3"/>
        <v>-50.190775229825782</v>
      </c>
      <c r="P18" s="168">
        <f t="shared" si="2"/>
        <v>-14.054132291214358</v>
      </c>
      <c r="Q18" s="41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</row>
    <row r="19" spans="1:133" x14ac:dyDescent="0.25">
      <c r="A19" s="290" t="s">
        <v>119</v>
      </c>
      <c r="B19" s="291"/>
      <c r="C19" s="291"/>
      <c r="D19" s="292"/>
      <c r="E19" s="167">
        <v>4236.4119999999994</v>
      </c>
      <c r="F19" s="165">
        <v>9159.1579999999994</v>
      </c>
      <c r="G19" s="166">
        <v>16439.171000000002</v>
      </c>
      <c r="H19" s="167">
        <v>2814.4179999999997</v>
      </c>
      <c r="I19" s="165">
        <v>3136.3489999999997</v>
      </c>
      <c r="J19" s="165">
        <v>3499.6130000000003</v>
      </c>
      <c r="K19" s="166">
        <v>6988.7910000000002</v>
      </c>
      <c r="L19" s="167">
        <v>549.17899999999997</v>
      </c>
      <c r="M19" s="165">
        <v>767.28200000000004</v>
      </c>
      <c r="N19" s="165">
        <v>1045.5640000000001</v>
      </c>
      <c r="O19" s="138">
        <f t="shared" si="3"/>
        <v>36.268542726142414</v>
      </c>
      <c r="P19" s="168">
        <f t="shared" si="2"/>
        <v>90.386740935104967</v>
      </c>
      <c r="Q19" s="41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</row>
    <row r="20" spans="1:133" x14ac:dyDescent="0.25">
      <c r="A20" s="290" t="s">
        <v>120</v>
      </c>
      <c r="B20" s="291"/>
      <c r="C20" s="291"/>
      <c r="D20" s="292"/>
      <c r="E20" s="167">
        <v>2049.585</v>
      </c>
      <c r="F20" s="165">
        <v>1281.3240000000001</v>
      </c>
      <c r="G20" s="166">
        <v>1445.7180000000001</v>
      </c>
      <c r="H20" s="167">
        <v>74.861000000000004</v>
      </c>
      <c r="I20" s="165">
        <v>238.38600000000002</v>
      </c>
      <c r="J20" s="165">
        <v>389.97199999999998</v>
      </c>
      <c r="K20" s="166">
        <v>742.49900000000002</v>
      </c>
      <c r="L20" s="167">
        <v>13.467000000000001</v>
      </c>
      <c r="M20" s="165">
        <v>164.04400000000001</v>
      </c>
      <c r="N20" s="165">
        <v>64.274000000000001</v>
      </c>
      <c r="O20" s="138">
        <f t="shared" si="3"/>
        <v>-60.819048547950551</v>
      </c>
      <c r="P20" s="168">
        <f t="shared" si="2"/>
        <v>377.27036459493581</v>
      </c>
      <c r="Q20" s="41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</row>
    <row r="21" spans="1:133" x14ac:dyDescent="0.25">
      <c r="A21" s="290" t="s">
        <v>121</v>
      </c>
      <c r="B21" s="291"/>
      <c r="C21" s="291"/>
      <c r="D21" s="292"/>
      <c r="E21" s="167">
        <v>7576.2209999999995</v>
      </c>
      <c r="F21" s="165">
        <v>6038.2119999999995</v>
      </c>
      <c r="G21" s="166">
        <v>8716.487000000001</v>
      </c>
      <c r="H21" s="167">
        <v>1380.0030000000002</v>
      </c>
      <c r="I21" s="165">
        <v>2132.9170000000004</v>
      </c>
      <c r="J21" s="165">
        <v>2442.8810000000003</v>
      </c>
      <c r="K21" s="166">
        <v>2760.6860000000001</v>
      </c>
      <c r="L21" s="167">
        <v>475.40699999999998</v>
      </c>
      <c r="M21" s="165">
        <v>623.26</v>
      </c>
      <c r="N21" s="165">
        <v>122.045</v>
      </c>
      <c r="O21" s="138">
        <f t="shared" si="3"/>
        <v>-80.418284504059301</v>
      </c>
      <c r="P21" s="168">
        <f t="shared" si="2"/>
        <v>-74.328312372346218</v>
      </c>
      <c r="Q21" s="41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</row>
    <row r="22" spans="1:133" x14ac:dyDescent="0.25">
      <c r="A22" s="290" t="s">
        <v>122</v>
      </c>
      <c r="B22" s="291"/>
      <c r="C22" s="291"/>
      <c r="D22" s="292"/>
      <c r="E22" s="167">
        <v>4238.2049999999999</v>
      </c>
      <c r="F22" s="165">
        <v>4027.5859999999998</v>
      </c>
      <c r="G22" s="166">
        <v>3994.9120000000003</v>
      </c>
      <c r="H22" s="167">
        <v>1332.675</v>
      </c>
      <c r="I22" s="165">
        <v>1086.5129999999999</v>
      </c>
      <c r="J22" s="165">
        <v>978.42199999999991</v>
      </c>
      <c r="K22" s="166">
        <v>597.30200000000002</v>
      </c>
      <c r="L22" s="167">
        <v>171.35400000000001</v>
      </c>
      <c r="M22" s="165">
        <v>138.32900000000001</v>
      </c>
      <c r="N22" s="165">
        <v>393.875</v>
      </c>
      <c r="O22" s="138">
        <f t="shared" si="3"/>
        <v>184.73783516110143</v>
      </c>
      <c r="P22" s="168">
        <f t="shared" si="2"/>
        <v>129.86040594325195</v>
      </c>
      <c r="Q22" s="41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</row>
    <row r="23" spans="1:133" x14ac:dyDescent="0.25">
      <c r="A23" s="290" t="s">
        <v>123</v>
      </c>
      <c r="B23" s="291"/>
      <c r="C23" s="291"/>
      <c r="D23" s="292"/>
      <c r="E23" s="167">
        <v>1618.9009999999998</v>
      </c>
      <c r="F23" s="165">
        <v>977.53999999999985</v>
      </c>
      <c r="G23" s="166">
        <v>1571.1370000000002</v>
      </c>
      <c r="H23" s="167">
        <v>425.03999999999996</v>
      </c>
      <c r="I23" s="165">
        <v>231.197</v>
      </c>
      <c r="J23" s="165">
        <v>434.29199999999997</v>
      </c>
      <c r="K23" s="166">
        <v>480.60800000000006</v>
      </c>
      <c r="L23" s="167">
        <v>232.73</v>
      </c>
      <c r="M23" s="165">
        <v>240.85</v>
      </c>
      <c r="N23" s="165">
        <v>39.655000000000001</v>
      </c>
      <c r="O23" s="138">
        <f t="shared" si="3"/>
        <v>-83.535395474361636</v>
      </c>
      <c r="P23" s="168">
        <f t="shared" si="2"/>
        <v>-82.960941863962532</v>
      </c>
      <c r="Q23" s="41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</row>
    <row r="24" spans="1:133" x14ac:dyDescent="0.25">
      <c r="A24" s="290" t="s">
        <v>124</v>
      </c>
      <c r="B24" s="291"/>
      <c r="C24" s="291"/>
      <c r="D24" s="292"/>
      <c r="E24" s="167">
        <v>9591.8270000000011</v>
      </c>
      <c r="F24" s="165">
        <v>6252.9179999999988</v>
      </c>
      <c r="G24" s="166">
        <v>11213.927</v>
      </c>
      <c r="H24" s="167">
        <v>1125.577</v>
      </c>
      <c r="I24" s="165">
        <v>4035.8989999999999</v>
      </c>
      <c r="J24" s="165">
        <v>3258.433</v>
      </c>
      <c r="K24" s="166">
        <v>2794.018</v>
      </c>
      <c r="L24" s="167">
        <v>435.95100000000002</v>
      </c>
      <c r="M24" s="165">
        <v>1265.5830000000001</v>
      </c>
      <c r="N24" s="165">
        <v>1836.4269999999999</v>
      </c>
      <c r="O24" s="138">
        <f t="shared" si="3"/>
        <v>45.10522028187799</v>
      </c>
      <c r="P24" s="168">
        <f t="shared" si="2"/>
        <v>321.24619509990799</v>
      </c>
      <c r="Q24" s="41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</row>
    <row r="25" spans="1:133" x14ac:dyDescent="0.25">
      <c r="A25" s="290" t="s">
        <v>125</v>
      </c>
      <c r="B25" s="291"/>
      <c r="C25" s="291"/>
      <c r="D25" s="292"/>
      <c r="E25" s="167">
        <v>4005.06</v>
      </c>
      <c r="F25" s="165">
        <v>3979.28</v>
      </c>
      <c r="G25" s="166">
        <v>5860.4840000000004</v>
      </c>
      <c r="H25" s="167">
        <v>1010.6610000000001</v>
      </c>
      <c r="I25" s="165">
        <v>1165.5150000000001</v>
      </c>
      <c r="J25" s="165">
        <v>1420</v>
      </c>
      <c r="K25" s="166">
        <v>2264.308</v>
      </c>
      <c r="L25" s="167">
        <v>184.06200000000001</v>
      </c>
      <c r="M25" s="165">
        <v>1474.2460000000001</v>
      </c>
      <c r="N25" s="165">
        <v>277.39299999999997</v>
      </c>
      <c r="O25" s="138">
        <f>N25/M25*100-100</f>
        <v>-81.184076470277006</v>
      </c>
      <c r="P25" s="168">
        <f>N25/L25*100-100</f>
        <v>50.70628375221392</v>
      </c>
      <c r="Q25" s="41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</row>
    <row r="26" spans="1:133" x14ac:dyDescent="0.25">
      <c r="A26" s="164"/>
      <c r="B26" s="180"/>
      <c r="C26" s="180"/>
      <c r="D26" s="181"/>
      <c r="E26" s="145"/>
      <c r="F26" s="146"/>
      <c r="G26" s="147"/>
      <c r="H26" s="145"/>
      <c r="I26" s="146"/>
      <c r="J26" s="146"/>
      <c r="K26" s="147"/>
      <c r="L26" s="145"/>
      <c r="M26" s="146"/>
      <c r="N26" s="147"/>
      <c r="O26" s="138"/>
      <c r="P26" s="168"/>
      <c r="Q26" s="41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</row>
    <row r="27" spans="1:133" x14ac:dyDescent="0.25">
      <c r="A27" s="182" t="s">
        <v>37</v>
      </c>
      <c r="B27" s="183"/>
      <c r="C27" s="183"/>
      <c r="D27" s="184"/>
      <c r="E27" s="187">
        <f>SUM(E15:E26)</f>
        <v>143755.166</v>
      </c>
      <c r="F27" s="188">
        <f t="shared" ref="F27:M27" si="4">SUM(F15:F26)</f>
        <v>112215.33899999999</v>
      </c>
      <c r="G27" s="189">
        <f t="shared" si="4"/>
        <v>119204.45599999998</v>
      </c>
      <c r="H27" s="187">
        <f t="shared" si="4"/>
        <v>20050.338000000003</v>
      </c>
      <c r="I27" s="188">
        <f t="shared" si="4"/>
        <v>25857.581999999999</v>
      </c>
      <c r="J27" s="188">
        <f t="shared" si="4"/>
        <v>36020.733</v>
      </c>
      <c r="K27" s="189">
        <f t="shared" si="4"/>
        <v>37275.803</v>
      </c>
      <c r="L27" s="187">
        <f t="shared" si="4"/>
        <v>5784.1759999999995</v>
      </c>
      <c r="M27" s="188">
        <f t="shared" si="4"/>
        <v>11693.66</v>
      </c>
      <c r="N27" s="189">
        <f>SUM(N15:N26)</f>
        <v>7402.3879999999999</v>
      </c>
      <c r="O27" s="190">
        <f>N27/M27*100-100</f>
        <v>-36.697424074241937</v>
      </c>
      <c r="P27" s="191">
        <f>N27/L27*100-100</f>
        <v>27.976534600606911</v>
      </c>
      <c r="Q27" s="41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</row>
    <row r="28" spans="1:133" s="8" customFormat="1" ht="12.75" x14ac:dyDescent="0.2">
      <c r="A28" s="113">
        <v>1</v>
      </c>
      <c r="B28" s="114" t="s">
        <v>38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15"/>
      <c r="P28" s="115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</row>
    <row r="29" spans="1:133" s="8" customFormat="1" ht="12.75" customHeight="1" x14ac:dyDescent="0.2">
      <c r="A29" s="113">
        <v>2</v>
      </c>
      <c r="B29" s="270" t="s">
        <v>39</v>
      </c>
      <c r="C29" s="270"/>
      <c r="D29" s="270"/>
      <c r="E29" s="270"/>
      <c r="F29" s="270"/>
      <c r="G29" s="116"/>
      <c r="H29" s="116"/>
      <c r="I29" s="116"/>
      <c r="J29" s="116"/>
      <c r="K29" s="116"/>
      <c r="L29" s="116"/>
      <c r="M29" s="116"/>
      <c r="N29" s="115"/>
      <c r="O29" s="115"/>
      <c r="P29" s="115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</row>
    <row r="30" spans="1:133" s="8" customFormat="1" ht="12.75" x14ac:dyDescent="0.2">
      <c r="A30" s="117" t="s">
        <v>40</v>
      </c>
      <c r="B30" s="116"/>
      <c r="C30" s="116"/>
      <c r="D30" s="116"/>
      <c r="E30" s="118"/>
      <c r="F30" s="116"/>
      <c r="G30" s="116"/>
      <c r="H30" s="116"/>
      <c r="I30" s="116"/>
      <c r="J30" s="116"/>
      <c r="K30" s="116"/>
      <c r="L30" s="116"/>
      <c r="M30" s="116"/>
      <c r="N30" s="115"/>
      <c r="O30" s="115"/>
      <c r="P30" s="11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</row>
    <row r="31" spans="1:133" s="8" customFormat="1" ht="12.75" x14ac:dyDescent="0.2">
      <c r="A31" s="116" t="s">
        <v>172</v>
      </c>
      <c r="B31" s="119" t="s">
        <v>170</v>
      </c>
      <c r="C31" s="120"/>
      <c r="D31" s="121"/>
      <c r="E31" s="120"/>
      <c r="F31" s="122"/>
      <c r="G31" s="119"/>
      <c r="H31" s="123"/>
      <c r="I31" s="123"/>
      <c r="J31" s="123"/>
      <c r="K31" s="123"/>
      <c r="L31" s="123"/>
      <c r="M31" s="123"/>
      <c r="N31" s="115"/>
      <c r="O31" s="115"/>
      <c r="P31" s="115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</row>
    <row r="32" spans="1:133" s="8" customFormat="1" ht="12.75" x14ac:dyDescent="0.2">
      <c r="A32" s="124">
        <v>0</v>
      </c>
      <c r="B32" s="119" t="s">
        <v>185</v>
      </c>
      <c r="C32" s="120"/>
      <c r="D32" s="121"/>
      <c r="E32" s="120"/>
      <c r="F32" s="122"/>
      <c r="G32" s="119"/>
      <c r="H32" s="123"/>
      <c r="I32" s="123"/>
      <c r="J32" s="123"/>
      <c r="K32" s="123"/>
      <c r="L32" s="123"/>
      <c r="M32" s="123"/>
      <c r="N32" s="115"/>
      <c r="O32" s="115"/>
      <c r="P32" s="115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</row>
    <row r="33" spans="1:133" s="8" customFormat="1" ht="12.75" x14ac:dyDescent="0.2">
      <c r="A33" s="269" t="s">
        <v>41</v>
      </c>
      <c r="B33" s="269"/>
      <c r="C33" s="120" t="s">
        <v>42</v>
      </c>
      <c r="D33" s="121"/>
      <c r="E33" s="120"/>
      <c r="F33" s="122"/>
      <c r="G33" s="119"/>
      <c r="H33" s="123"/>
      <c r="I33" s="121"/>
      <c r="J33" s="123"/>
      <c r="K33" s="123"/>
      <c r="L33" s="123"/>
      <c r="M33" s="123"/>
      <c r="N33" s="115"/>
      <c r="O33" s="115"/>
      <c r="P33" s="115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</row>
    <row r="34" spans="1:133" s="8" customFormat="1" ht="12.75" x14ac:dyDescent="0.2">
      <c r="A34" s="115"/>
      <c r="B34" s="116"/>
      <c r="C34" s="116" t="s">
        <v>43</v>
      </c>
      <c r="D34" s="116"/>
      <c r="E34" s="116"/>
      <c r="F34" s="116"/>
      <c r="G34" s="116"/>
      <c r="H34" s="123"/>
      <c r="I34" s="126"/>
      <c r="J34" s="123"/>
      <c r="K34" s="123"/>
      <c r="L34" s="123"/>
      <c r="M34" s="123"/>
      <c r="N34" s="115"/>
      <c r="O34" s="115"/>
      <c r="P34" s="115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</row>
    <row r="35" spans="1:133" s="8" customFormat="1" ht="12.75" x14ac:dyDescent="0.2">
      <c r="A35" s="9"/>
      <c r="B35" s="9"/>
      <c r="C35" s="9"/>
      <c r="D35" s="9"/>
      <c r="E35" s="10"/>
      <c r="F35" s="9"/>
      <c r="G35" s="9"/>
      <c r="H35" s="9"/>
      <c r="I35" s="9"/>
      <c r="J35" s="9"/>
      <c r="K35" s="9"/>
      <c r="L35" s="9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</row>
    <row r="36" spans="1:133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</row>
    <row r="37" spans="1:133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</row>
    <row r="38" spans="1:133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</row>
    <row r="39" spans="1:133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</row>
    <row r="40" spans="1:133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</row>
    <row r="41" spans="1:133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</row>
    <row r="42" spans="1:133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</row>
    <row r="43" spans="1:133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</row>
    <row r="44" spans="1:133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</row>
    <row r="45" spans="1:133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</row>
    <row r="46" spans="1:133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</row>
    <row r="47" spans="1:133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</row>
    <row r="48" spans="1:133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</row>
    <row r="49" spans="1:133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</row>
    <row r="50" spans="1:133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</row>
    <row r="51" spans="1:133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</row>
    <row r="52" spans="1:133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</row>
    <row r="53" spans="1:133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</row>
    <row r="54" spans="1:133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</row>
    <row r="55" spans="1:133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</row>
    <row r="56" spans="1:133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</row>
    <row r="57" spans="1:133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</row>
    <row r="58" spans="1:133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</row>
    <row r="59" spans="1:133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</row>
    <row r="60" spans="1:133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</row>
    <row r="61" spans="1:133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</row>
    <row r="62" spans="1:133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</row>
    <row r="63" spans="1:133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</row>
    <row r="64" spans="1:133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</row>
    <row r="65" spans="1:133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</row>
    <row r="66" spans="1:133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</row>
    <row r="67" spans="1:133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</row>
    <row r="68" spans="1:133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</row>
    <row r="69" spans="1:133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</row>
    <row r="70" spans="1:133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</row>
    <row r="71" spans="1:133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</row>
    <row r="72" spans="1:133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</row>
    <row r="73" spans="1:133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</row>
    <row r="74" spans="1:133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</row>
    <row r="75" spans="1:133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</row>
    <row r="76" spans="1:133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</row>
    <row r="77" spans="1:133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</row>
    <row r="78" spans="1:133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</row>
    <row r="79" spans="1:133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</row>
    <row r="80" spans="1:133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</row>
    <row r="81" spans="1:133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</row>
    <row r="82" spans="1:133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</row>
    <row r="83" spans="1:133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</row>
    <row r="84" spans="1:133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</row>
    <row r="85" spans="1:133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</row>
    <row r="86" spans="1:133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</row>
    <row r="87" spans="1:133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</row>
    <row r="88" spans="1:133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</row>
    <row r="89" spans="1:133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</row>
    <row r="90" spans="1:133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</row>
    <row r="91" spans="1:133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</row>
    <row r="92" spans="1:133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</row>
    <row r="93" spans="1:133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</row>
    <row r="94" spans="1:133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</row>
    <row r="95" spans="1:133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</row>
    <row r="96" spans="1:133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</row>
    <row r="97" spans="1:133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</row>
    <row r="98" spans="1:133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</row>
    <row r="99" spans="1:133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</row>
    <row r="100" spans="1:133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</row>
    <row r="101" spans="1:133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</row>
    <row r="102" spans="1:133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</row>
    <row r="103" spans="1:133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</row>
    <row r="104" spans="1:133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</row>
    <row r="105" spans="1:133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</row>
    <row r="106" spans="1:133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</row>
    <row r="107" spans="1:133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</row>
    <row r="108" spans="1:133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</row>
    <row r="109" spans="1:133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</row>
    <row r="110" spans="1:133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</row>
    <row r="111" spans="1:133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</row>
    <row r="112" spans="1:133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</row>
    <row r="113" spans="1:133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</row>
    <row r="114" spans="1:133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</row>
    <row r="115" spans="1:133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</row>
    <row r="116" spans="1:133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</row>
    <row r="117" spans="1:133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</row>
    <row r="118" spans="1:133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</row>
    <row r="119" spans="1:133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</row>
    <row r="120" spans="1:133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</row>
    <row r="121" spans="1:133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</row>
    <row r="122" spans="1:133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</row>
    <row r="123" spans="1:133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</row>
    <row r="124" spans="1:133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</row>
    <row r="125" spans="1:133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</row>
    <row r="126" spans="1:133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</row>
    <row r="127" spans="1:133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</row>
    <row r="128" spans="1:133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</row>
    <row r="129" spans="1:133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</row>
    <row r="130" spans="1:133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</row>
    <row r="131" spans="1:133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</row>
    <row r="132" spans="1:133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</row>
    <row r="133" spans="1:133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</row>
    <row r="134" spans="1:133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</row>
    <row r="135" spans="1:133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</row>
    <row r="136" spans="1:133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</row>
    <row r="137" spans="1:133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</row>
    <row r="138" spans="1:133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</row>
    <row r="139" spans="1:133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</row>
    <row r="140" spans="1:133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</row>
    <row r="141" spans="1:133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</row>
    <row r="142" spans="1:133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</row>
    <row r="143" spans="1:133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</row>
    <row r="144" spans="1:133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</row>
    <row r="145" spans="1:133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</row>
    <row r="146" spans="1:133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</row>
    <row r="147" spans="1:133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</row>
    <row r="148" spans="1:133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</row>
    <row r="149" spans="1:133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</row>
    <row r="150" spans="1:133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</row>
    <row r="151" spans="1:133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</row>
    <row r="152" spans="1:133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</row>
    <row r="153" spans="1:133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</row>
    <row r="154" spans="1:133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</row>
    <row r="155" spans="1:133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</row>
    <row r="156" spans="1:133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</row>
    <row r="157" spans="1:133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</row>
    <row r="158" spans="1:133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</row>
    <row r="159" spans="1:133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</row>
    <row r="160" spans="1:133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</row>
    <row r="161" spans="1:133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</row>
    <row r="162" spans="1:133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</row>
    <row r="163" spans="1:133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</row>
    <row r="164" spans="1:133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</row>
    <row r="165" spans="1:133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</row>
    <row r="166" spans="1:133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</row>
    <row r="167" spans="1:133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</row>
    <row r="168" spans="1:133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</row>
    <row r="169" spans="1:133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</row>
    <row r="170" spans="1:133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</row>
    <row r="171" spans="1:133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</row>
    <row r="172" spans="1:133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</row>
    <row r="173" spans="1:133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</row>
    <row r="174" spans="1:133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</row>
    <row r="175" spans="1:133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</row>
    <row r="176" spans="1:133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</row>
    <row r="177" spans="1:133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</row>
    <row r="178" spans="1:133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</row>
    <row r="179" spans="1:133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</row>
    <row r="180" spans="1:133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</row>
    <row r="181" spans="1:133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</row>
    <row r="182" spans="1:133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</row>
    <row r="183" spans="1:133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</row>
    <row r="184" spans="1:133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</row>
    <row r="185" spans="1:133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</row>
    <row r="186" spans="1:133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</row>
    <row r="187" spans="1:133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</row>
    <row r="188" spans="1:133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</row>
    <row r="189" spans="1:133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</row>
    <row r="190" spans="1:133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</row>
    <row r="191" spans="1:133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</row>
    <row r="192" spans="1:133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</row>
    <row r="193" spans="1:133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</row>
    <row r="194" spans="1:133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</row>
    <row r="195" spans="1:133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</row>
    <row r="196" spans="1:133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</row>
    <row r="197" spans="1:133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</row>
    <row r="198" spans="1:133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</row>
    <row r="199" spans="1:133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</row>
    <row r="200" spans="1:133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</row>
    <row r="201" spans="1:133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</row>
    <row r="202" spans="1:133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</row>
    <row r="203" spans="1:133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</row>
    <row r="204" spans="1:133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</row>
    <row r="205" spans="1:133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</row>
    <row r="206" spans="1:133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</row>
    <row r="207" spans="1:133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</row>
    <row r="208" spans="1:133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</row>
    <row r="209" spans="1:133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</row>
    <row r="210" spans="1:133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</row>
    <row r="211" spans="1:133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</row>
    <row r="212" spans="1:133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</row>
    <row r="213" spans="1:133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</row>
    <row r="214" spans="1:133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</row>
    <row r="215" spans="1:133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</row>
    <row r="216" spans="1:133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</row>
    <row r="217" spans="1:133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</row>
    <row r="218" spans="1:133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</row>
    <row r="219" spans="1:133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</row>
    <row r="220" spans="1:133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</row>
    <row r="221" spans="1:133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</row>
    <row r="222" spans="1:133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</row>
    <row r="223" spans="1:133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</row>
    <row r="224" spans="1:133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</row>
    <row r="225" spans="1:133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</row>
    <row r="226" spans="1:133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</row>
    <row r="227" spans="1:133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</row>
    <row r="228" spans="1:133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</row>
    <row r="229" spans="1:133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</row>
    <row r="230" spans="1:133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</row>
    <row r="231" spans="1:133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</row>
    <row r="232" spans="1:133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</row>
    <row r="233" spans="1:133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</row>
    <row r="234" spans="1:133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</row>
    <row r="235" spans="1:133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</row>
    <row r="236" spans="1:133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</row>
    <row r="237" spans="1:133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</row>
    <row r="238" spans="1:133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</row>
    <row r="239" spans="1:133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</row>
    <row r="240" spans="1:133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</row>
    <row r="241" spans="1:133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</row>
    <row r="242" spans="1:133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</row>
    <row r="243" spans="1:133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</row>
    <row r="244" spans="1:133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</row>
    <row r="245" spans="1:133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</row>
    <row r="246" spans="1:133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</row>
    <row r="247" spans="1:133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</row>
    <row r="248" spans="1:133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</row>
    <row r="249" spans="1:133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</row>
    <row r="250" spans="1:133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</row>
    <row r="251" spans="1:133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</row>
    <row r="252" spans="1:133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</row>
    <row r="253" spans="1:133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</row>
    <row r="254" spans="1:133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</row>
    <row r="255" spans="1:133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</row>
    <row r="256" spans="1:133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</row>
    <row r="257" spans="1:133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</row>
    <row r="258" spans="1:133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</row>
    <row r="259" spans="1:133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</row>
    <row r="260" spans="1:133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</row>
    <row r="261" spans="1:133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</row>
    <row r="262" spans="1:133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</row>
    <row r="263" spans="1:133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</row>
    <row r="264" spans="1:133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</row>
    <row r="265" spans="1:133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</row>
    <row r="266" spans="1:133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</row>
    <row r="267" spans="1:133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</row>
    <row r="268" spans="1:133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</row>
    <row r="269" spans="1:133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</row>
    <row r="270" spans="1:133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</row>
    <row r="271" spans="1:133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</row>
    <row r="272" spans="1:133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</row>
    <row r="273" spans="1:133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</row>
    <row r="274" spans="1:133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</row>
    <row r="275" spans="1:133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</row>
    <row r="276" spans="1:133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</row>
    <row r="277" spans="1:133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</row>
    <row r="278" spans="1:133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</row>
    <row r="279" spans="1:133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</row>
    <row r="280" spans="1:133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</row>
    <row r="281" spans="1:133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</row>
    <row r="282" spans="1:133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</row>
    <row r="283" spans="1:133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</row>
    <row r="284" spans="1:133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</row>
    <row r="285" spans="1:133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</row>
    <row r="286" spans="1:133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</row>
    <row r="287" spans="1:133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</row>
    <row r="288" spans="1:133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</row>
    <row r="289" spans="1:133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</row>
    <row r="290" spans="1:133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</row>
    <row r="291" spans="1:133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</row>
    <row r="292" spans="1:133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</row>
    <row r="293" spans="1:133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</row>
    <row r="294" spans="1:133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</row>
    <row r="295" spans="1:133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</row>
    <row r="296" spans="1:133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</row>
    <row r="297" spans="1:133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</row>
    <row r="298" spans="1:133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</row>
    <row r="299" spans="1:133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</row>
    <row r="300" spans="1:133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</row>
    <row r="301" spans="1:133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</row>
    <row r="302" spans="1:133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</row>
    <row r="303" spans="1:133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</row>
    <row r="304" spans="1:133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</row>
    <row r="305" spans="1:133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</row>
    <row r="306" spans="1:133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</row>
    <row r="307" spans="1:133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</row>
    <row r="308" spans="1:133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</row>
    <row r="309" spans="1:133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</row>
    <row r="310" spans="1:133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</row>
    <row r="311" spans="1:133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</row>
    <row r="312" spans="1:133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</row>
    <row r="313" spans="1:133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</row>
    <row r="314" spans="1:133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</row>
    <row r="315" spans="1:133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</row>
    <row r="316" spans="1:133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</row>
    <row r="317" spans="1:133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</row>
    <row r="318" spans="1:133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</row>
  </sheetData>
  <mergeCells count="33">
    <mergeCell ref="O5:O6"/>
    <mergeCell ref="P5:P6"/>
    <mergeCell ref="A2:B2"/>
    <mergeCell ref="C2:P2"/>
    <mergeCell ref="C3:K3"/>
    <mergeCell ref="A4:D6"/>
    <mergeCell ref="E4:G5"/>
    <mergeCell ref="H4:K4"/>
    <mergeCell ref="L4:N4"/>
    <mergeCell ref="O4:P4"/>
    <mergeCell ref="H5:K5"/>
    <mergeCell ref="M5:N5"/>
    <mergeCell ref="A17:D17"/>
    <mergeCell ref="A7:P7"/>
    <mergeCell ref="A8:D8"/>
    <mergeCell ref="A9:D9"/>
    <mergeCell ref="A10:D10"/>
    <mergeCell ref="A11:D11"/>
    <mergeCell ref="A12:D12"/>
    <mergeCell ref="A13:D13"/>
    <mergeCell ref="A14:P14"/>
    <mergeCell ref="A15:D15"/>
    <mergeCell ref="A16:D16"/>
    <mergeCell ref="A24:D24"/>
    <mergeCell ref="A25:D25"/>
    <mergeCell ref="B29:F29"/>
    <mergeCell ref="A33:B33"/>
    <mergeCell ref="A18:D18"/>
    <mergeCell ref="A19:D19"/>
    <mergeCell ref="A20:D20"/>
    <mergeCell ref="A21:D21"/>
    <mergeCell ref="A22:D22"/>
    <mergeCell ref="A23:D23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workbookViewId="0">
      <selection activeCell="Q1" sqref="Q1:S1048576"/>
    </sheetView>
  </sheetViews>
  <sheetFormatPr defaultRowHeight="15" x14ac:dyDescent="0.25"/>
  <cols>
    <col min="1" max="2" width="4" customWidth="1"/>
    <col min="5" max="5" width="14" customWidth="1"/>
    <col min="6" max="16" width="7.85546875" customWidth="1"/>
    <col min="17" max="33" width="9.140625" style="34"/>
  </cols>
  <sheetData>
    <row r="1" spans="1:33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33" s="1" customFormat="1" ht="15.75" x14ac:dyDescent="0.25">
      <c r="A2" s="260" t="s">
        <v>149</v>
      </c>
      <c r="B2" s="260"/>
      <c r="C2" s="241" t="s">
        <v>181</v>
      </c>
      <c r="D2" s="241"/>
      <c r="E2" s="241"/>
      <c r="F2" s="241"/>
      <c r="G2" s="241"/>
      <c r="H2" s="95"/>
      <c r="I2" s="95"/>
      <c r="J2" s="95"/>
      <c r="K2" s="95"/>
      <c r="L2" s="95"/>
      <c r="M2" s="95"/>
      <c r="N2" s="95"/>
      <c r="O2" s="95"/>
      <c r="P2" s="9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1" customFormat="1" ht="17.25" x14ac:dyDescent="0.25">
      <c r="A3" s="96"/>
      <c r="B3" s="96"/>
      <c r="C3" s="97" t="s">
        <v>184</v>
      </c>
      <c r="D3" s="95"/>
      <c r="E3" s="95"/>
      <c r="F3" s="98"/>
      <c r="G3" s="98"/>
      <c r="H3" s="95"/>
      <c r="I3" s="95"/>
      <c r="J3" s="95"/>
      <c r="K3" s="95"/>
      <c r="L3" s="95"/>
      <c r="M3" s="95"/>
      <c r="N3" s="95"/>
      <c r="O3" s="95"/>
      <c r="P3" s="9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5.75" customHeight="1" x14ac:dyDescent="0.25">
      <c r="A4" s="261" t="s">
        <v>2</v>
      </c>
      <c r="B4" s="262"/>
      <c r="C4" s="249" t="s">
        <v>3</v>
      </c>
      <c r="D4" s="250"/>
      <c r="E4" s="251"/>
      <c r="F4" s="248" t="s">
        <v>4</v>
      </c>
      <c r="G4" s="248"/>
      <c r="H4" s="244" t="s">
        <v>5</v>
      </c>
      <c r="I4" s="244"/>
      <c r="J4" s="244"/>
      <c r="K4" s="244"/>
      <c r="L4" s="244" t="s">
        <v>10</v>
      </c>
      <c r="M4" s="244"/>
      <c r="N4" s="244"/>
      <c r="O4" s="244" t="s">
        <v>13</v>
      </c>
      <c r="P4" s="24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2" customFormat="1" ht="15.75" x14ac:dyDescent="0.25">
      <c r="A5" s="263"/>
      <c r="B5" s="264"/>
      <c r="C5" s="252"/>
      <c r="D5" s="253"/>
      <c r="E5" s="254"/>
      <c r="F5" s="248"/>
      <c r="G5" s="248"/>
      <c r="H5" s="244">
        <v>2018</v>
      </c>
      <c r="I5" s="244"/>
      <c r="J5" s="244"/>
      <c r="K5" s="244"/>
      <c r="L5" s="99">
        <v>2018</v>
      </c>
      <c r="M5" s="244">
        <v>2019</v>
      </c>
      <c r="N5" s="244"/>
      <c r="O5" s="245" t="s">
        <v>14</v>
      </c>
      <c r="P5" s="24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2" customFormat="1" ht="15.75" x14ac:dyDescent="0.25">
      <c r="A6" s="265"/>
      <c r="B6" s="266"/>
      <c r="C6" s="255"/>
      <c r="D6" s="256"/>
      <c r="E6" s="257"/>
      <c r="F6" s="100">
        <v>2017</v>
      </c>
      <c r="G6" s="100">
        <v>2018</v>
      </c>
      <c r="H6" s="100" t="s">
        <v>6</v>
      </c>
      <c r="I6" s="100" t="s">
        <v>7</v>
      </c>
      <c r="J6" s="100" t="s">
        <v>8</v>
      </c>
      <c r="K6" s="100" t="s">
        <v>9</v>
      </c>
      <c r="L6" s="100" t="s">
        <v>11</v>
      </c>
      <c r="M6" s="100" t="s">
        <v>12</v>
      </c>
      <c r="N6" s="100" t="s">
        <v>11</v>
      </c>
      <c r="O6" s="245"/>
      <c r="P6" s="24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x14ac:dyDescent="0.25">
      <c r="A7" s="325">
        <v>27</v>
      </c>
      <c r="B7" s="326"/>
      <c r="C7" s="285" t="str">
        <f>table2!C8</f>
        <v>Mineral fuels, mineral oils and products</v>
      </c>
      <c r="D7" s="285"/>
      <c r="E7" s="285"/>
      <c r="F7" s="158">
        <v>144208.08300000001</v>
      </c>
      <c r="G7" s="158">
        <v>178467.182</v>
      </c>
      <c r="H7" s="158">
        <v>31424.646000000001</v>
      </c>
      <c r="I7" s="158">
        <v>47600.324999999997</v>
      </c>
      <c r="J7" s="158">
        <v>55532.455999999998</v>
      </c>
      <c r="K7" s="158">
        <v>43909.754999999997</v>
      </c>
      <c r="L7" s="158">
        <v>17348.179</v>
      </c>
      <c r="M7" s="158">
        <v>16446.859</v>
      </c>
      <c r="N7" s="158">
        <v>14885.177</v>
      </c>
      <c r="O7" s="193">
        <f>N7/M7*100-100</f>
        <v>-9.4953206566676442</v>
      </c>
      <c r="P7" s="179">
        <f>N7/L7*100-100</f>
        <v>-14.197467065563487</v>
      </c>
    </row>
    <row r="8" spans="1:33" x14ac:dyDescent="0.25">
      <c r="A8" s="258">
        <v>87</v>
      </c>
      <c r="B8" s="259"/>
      <c r="C8" s="242" t="str">
        <f>table2!C30</f>
        <v>Vehicles, parts and accessories</v>
      </c>
      <c r="D8" s="242"/>
      <c r="E8" s="242"/>
      <c r="F8" s="165">
        <v>58733.019</v>
      </c>
      <c r="G8" s="165">
        <v>68628.929000000004</v>
      </c>
      <c r="H8" s="165">
        <v>13829.325000000001</v>
      </c>
      <c r="I8" s="165">
        <v>17124.857</v>
      </c>
      <c r="J8" s="165">
        <v>16665.382000000001</v>
      </c>
      <c r="K8" s="165">
        <v>21009.365000000002</v>
      </c>
      <c r="L8" s="165">
        <v>3233.5309999999999</v>
      </c>
      <c r="M8" s="165">
        <v>6949.7929999999997</v>
      </c>
      <c r="N8" s="165">
        <v>3701.8629999999998</v>
      </c>
      <c r="O8" s="194">
        <f t="shared" ref="O8:O60" si="0">N8/M8*100-100</f>
        <v>-46.734197694809041</v>
      </c>
      <c r="P8" s="168">
        <f t="shared" ref="P8:P60" si="1">N8/L8*100-100</f>
        <v>14.483609404084888</v>
      </c>
    </row>
    <row r="9" spans="1:33" x14ac:dyDescent="0.25">
      <c r="A9" s="258">
        <v>2</v>
      </c>
      <c r="B9" s="259"/>
      <c r="C9" s="242" t="s">
        <v>141</v>
      </c>
      <c r="D9" s="242"/>
      <c r="E9" s="242"/>
      <c r="F9" s="165">
        <v>68224.740000000005</v>
      </c>
      <c r="G9" s="165">
        <v>65487.839</v>
      </c>
      <c r="H9" s="165">
        <v>14149.721</v>
      </c>
      <c r="I9" s="165">
        <v>14924.942999999999</v>
      </c>
      <c r="J9" s="165">
        <v>16401.131000000001</v>
      </c>
      <c r="K9" s="165">
        <v>20012.044000000002</v>
      </c>
      <c r="L9" s="165">
        <v>4887.4579999999996</v>
      </c>
      <c r="M9" s="165">
        <v>4027.2020000000002</v>
      </c>
      <c r="N9" s="165">
        <v>2395.3069999999998</v>
      </c>
      <c r="O9" s="194">
        <f t="shared" si="0"/>
        <v>-40.521806455201414</v>
      </c>
      <c r="P9" s="168">
        <f t="shared" si="1"/>
        <v>-50.990739971576225</v>
      </c>
    </row>
    <row r="10" spans="1:33" x14ac:dyDescent="0.25">
      <c r="A10" s="258">
        <v>85</v>
      </c>
      <c r="B10" s="259"/>
      <c r="C10" s="242" t="str">
        <f>table2!C14</f>
        <v>Electrical machinery and equipment</v>
      </c>
      <c r="D10" s="242"/>
      <c r="E10" s="242"/>
      <c r="F10" s="165">
        <v>65998.453999999998</v>
      </c>
      <c r="G10" s="165">
        <v>55480.394999999997</v>
      </c>
      <c r="H10" s="165">
        <v>15717.596</v>
      </c>
      <c r="I10" s="165">
        <v>14928.558000000001</v>
      </c>
      <c r="J10" s="165">
        <v>11928.441999999999</v>
      </c>
      <c r="K10" s="165">
        <v>12905.799000000001</v>
      </c>
      <c r="L10" s="165">
        <v>4100.2280000000001</v>
      </c>
      <c r="M10" s="165">
        <v>5894.1049999999996</v>
      </c>
      <c r="N10" s="165">
        <v>3386.2420000000002</v>
      </c>
      <c r="O10" s="194">
        <f t="shared" si="0"/>
        <v>-42.548665149331399</v>
      </c>
      <c r="P10" s="168">
        <f t="shared" si="1"/>
        <v>-17.413324332207864</v>
      </c>
    </row>
    <row r="11" spans="1:33" x14ac:dyDescent="0.25">
      <c r="A11" s="258">
        <v>84</v>
      </c>
      <c r="B11" s="259"/>
      <c r="C11" s="242" t="str">
        <f>table2!C21</f>
        <v>Mechanical machinery and equipment</v>
      </c>
      <c r="D11" s="242"/>
      <c r="E11" s="242"/>
      <c r="F11" s="165">
        <v>49175.034</v>
      </c>
      <c r="G11" s="165">
        <v>50751.78</v>
      </c>
      <c r="H11" s="165">
        <v>10552.772999999999</v>
      </c>
      <c r="I11" s="165">
        <v>12138.032999999999</v>
      </c>
      <c r="J11" s="165">
        <v>15713.112999999999</v>
      </c>
      <c r="K11" s="165">
        <v>12347.861000000001</v>
      </c>
      <c r="L11" s="165">
        <v>3893.5010000000002</v>
      </c>
      <c r="M11" s="165">
        <v>3350.19</v>
      </c>
      <c r="N11" s="165">
        <v>2503.5329999999999</v>
      </c>
      <c r="O11" s="194">
        <f t="shared" si="0"/>
        <v>-25.271909951375889</v>
      </c>
      <c r="P11" s="168">
        <f t="shared" si="1"/>
        <v>-35.699695466881863</v>
      </c>
    </row>
    <row r="12" spans="1:33" x14ac:dyDescent="0.25">
      <c r="A12" s="258">
        <v>73</v>
      </c>
      <c r="B12" s="259"/>
      <c r="C12" s="242" t="s">
        <v>142</v>
      </c>
      <c r="D12" s="242"/>
      <c r="E12" s="242"/>
      <c r="F12" s="165">
        <v>38253.381000000001</v>
      </c>
      <c r="G12" s="165">
        <v>31729.43</v>
      </c>
      <c r="H12" s="165">
        <v>5059.6080000000002</v>
      </c>
      <c r="I12" s="165">
        <v>8257.1319999999996</v>
      </c>
      <c r="J12" s="165">
        <v>8790.6409999999996</v>
      </c>
      <c r="K12" s="165">
        <v>9622.0490000000009</v>
      </c>
      <c r="L12" s="165">
        <v>2160.7280000000001</v>
      </c>
      <c r="M12" s="165">
        <v>3149.2779999999998</v>
      </c>
      <c r="N12" s="165">
        <v>2082.7269999999999</v>
      </c>
      <c r="O12" s="194">
        <f t="shared" si="0"/>
        <v>-33.866524327163233</v>
      </c>
      <c r="P12" s="168">
        <f t="shared" si="1"/>
        <v>-3.6099407236820298</v>
      </c>
    </row>
    <row r="13" spans="1:33" x14ac:dyDescent="0.25">
      <c r="A13" s="258">
        <v>44</v>
      </c>
      <c r="B13" s="259"/>
      <c r="C13" s="146" t="str">
        <f>table2!C28</f>
        <v>Wood and articles of wood</v>
      </c>
      <c r="D13" s="180"/>
      <c r="E13" s="180"/>
      <c r="F13" s="165">
        <v>30278.201000000001</v>
      </c>
      <c r="G13" s="165">
        <v>31139.373</v>
      </c>
      <c r="H13" s="165">
        <v>4738.1180000000004</v>
      </c>
      <c r="I13" s="165">
        <v>7642.9849999999997</v>
      </c>
      <c r="J13" s="165">
        <v>8023.3440000000001</v>
      </c>
      <c r="K13" s="165">
        <v>10734.925999999999</v>
      </c>
      <c r="L13" s="165">
        <v>1121.8699999999999</v>
      </c>
      <c r="M13" s="165">
        <v>878.86599999999999</v>
      </c>
      <c r="N13" s="165">
        <v>2417.5709999999999</v>
      </c>
      <c r="O13" s="194">
        <f t="shared" si="0"/>
        <v>175.07845337059342</v>
      </c>
      <c r="P13" s="168">
        <f t="shared" si="1"/>
        <v>115.49475429416955</v>
      </c>
    </row>
    <row r="14" spans="1:33" x14ac:dyDescent="0.25">
      <c r="A14" s="258">
        <v>19</v>
      </c>
      <c r="B14" s="259"/>
      <c r="C14" s="146" t="str">
        <f>table2!C18</f>
        <v>Cereal preparations</v>
      </c>
      <c r="D14" s="180"/>
      <c r="E14" s="180"/>
      <c r="F14" s="165">
        <v>26318.557000000001</v>
      </c>
      <c r="G14" s="165">
        <v>29884.441999999999</v>
      </c>
      <c r="H14" s="165">
        <v>6829.7489999999998</v>
      </c>
      <c r="I14" s="165">
        <v>7433.6409999999996</v>
      </c>
      <c r="J14" s="165">
        <v>6944.1850000000004</v>
      </c>
      <c r="K14" s="165">
        <v>8676.8670000000002</v>
      </c>
      <c r="L14" s="165">
        <v>2248.808</v>
      </c>
      <c r="M14" s="165">
        <v>2122.9490000000001</v>
      </c>
      <c r="N14" s="165">
        <v>2016.6759999999999</v>
      </c>
      <c r="O14" s="194">
        <f t="shared" si="0"/>
        <v>-5.005913943293038</v>
      </c>
      <c r="P14" s="168">
        <f t="shared" si="1"/>
        <v>-10.322446380482461</v>
      </c>
    </row>
    <row r="15" spans="1:33" x14ac:dyDescent="0.25">
      <c r="A15" s="258">
        <v>4</v>
      </c>
      <c r="B15" s="259"/>
      <c r="C15" s="242" t="str">
        <f>table2!C23</f>
        <v>Dairy</v>
      </c>
      <c r="D15" s="242"/>
      <c r="E15" s="242"/>
      <c r="F15" s="165">
        <v>27563.976999999999</v>
      </c>
      <c r="G15" s="165">
        <v>29273.543000000001</v>
      </c>
      <c r="H15" s="165">
        <v>6835.9030000000002</v>
      </c>
      <c r="I15" s="165">
        <v>6959.2860000000001</v>
      </c>
      <c r="J15" s="165">
        <v>7378.7049999999999</v>
      </c>
      <c r="K15" s="165">
        <v>8099.6490000000003</v>
      </c>
      <c r="L15" s="165">
        <v>1674.538</v>
      </c>
      <c r="M15" s="165">
        <v>2451.3989999999999</v>
      </c>
      <c r="N15" s="165">
        <v>2232.5819999999999</v>
      </c>
      <c r="O15" s="194">
        <f t="shared" si="0"/>
        <v>-8.9262090748996883</v>
      </c>
      <c r="P15" s="168">
        <f t="shared" si="1"/>
        <v>33.32525150220539</v>
      </c>
    </row>
    <row r="16" spans="1:33" x14ac:dyDescent="0.25">
      <c r="A16" s="258">
        <v>39</v>
      </c>
      <c r="B16" s="259"/>
      <c r="C16" s="242" t="str">
        <f>table2!C13</f>
        <v xml:space="preserve">Plastics and articles </v>
      </c>
      <c r="D16" s="242"/>
      <c r="E16" s="242"/>
      <c r="F16" s="165">
        <v>28833.298999999999</v>
      </c>
      <c r="G16" s="165">
        <v>29231.601999999999</v>
      </c>
      <c r="H16" s="165">
        <v>6103.2449999999999</v>
      </c>
      <c r="I16" s="165">
        <v>6296.5720000000001</v>
      </c>
      <c r="J16" s="165">
        <v>7797.3360000000002</v>
      </c>
      <c r="K16" s="165">
        <v>9034.4490000000005</v>
      </c>
      <c r="L16" s="165">
        <v>1557.779</v>
      </c>
      <c r="M16" s="165">
        <v>2054.79</v>
      </c>
      <c r="N16" s="165">
        <v>1686.45</v>
      </c>
      <c r="O16" s="194">
        <f t="shared" si="0"/>
        <v>-17.925919437022756</v>
      </c>
      <c r="P16" s="168">
        <f t="shared" si="1"/>
        <v>8.259900794657014</v>
      </c>
    </row>
    <row r="17" spans="1:16" x14ac:dyDescent="0.25">
      <c r="A17" s="258">
        <v>16</v>
      </c>
      <c r="B17" s="259"/>
      <c r="C17" s="242" t="str">
        <f>table2!C26</f>
        <v>Meat and fish preparation</v>
      </c>
      <c r="D17" s="242"/>
      <c r="E17" s="242"/>
      <c r="F17" s="165">
        <v>19170.703000000001</v>
      </c>
      <c r="G17" s="165">
        <v>24250.98</v>
      </c>
      <c r="H17" s="165">
        <v>5194.3450000000003</v>
      </c>
      <c r="I17" s="165">
        <v>5158.07</v>
      </c>
      <c r="J17" s="165">
        <v>6232.8249999999998</v>
      </c>
      <c r="K17" s="165">
        <v>7665.74</v>
      </c>
      <c r="L17" s="165">
        <v>1727.8620000000001</v>
      </c>
      <c r="M17" s="165">
        <v>1728.4870000000001</v>
      </c>
      <c r="N17" s="165">
        <v>848.74199999999996</v>
      </c>
      <c r="O17" s="194">
        <f t="shared" si="0"/>
        <v>-50.896824795326786</v>
      </c>
      <c r="P17" s="168">
        <f t="shared" si="1"/>
        <v>-50.87906325852412</v>
      </c>
    </row>
    <row r="18" spans="1:16" x14ac:dyDescent="0.25">
      <c r="A18" s="258">
        <v>21</v>
      </c>
      <c r="B18" s="259"/>
      <c r="C18" s="242" t="s">
        <v>30</v>
      </c>
      <c r="D18" s="242"/>
      <c r="E18" s="242"/>
      <c r="F18" s="165">
        <v>17167.455999999998</v>
      </c>
      <c r="G18" s="165">
        <v>18297.763999999999</v>
      </c>
      <c r="H18" s="165">
        <v>3698.4740000000002</v>
      </c>
      <c r="I18" s="165">
        <v>3897.1410000000001</v>
      </c>
      <c r="J18" s="165">
        <v>5232.0780000000004</v>
      </c>
      <c r="K18" s="165">
        <v>5470.0709999999999</v>
      </c>
      <c r="L18" s="165">
        <v>1049.4100000000001</v>
      </c>
      <c r="M18" s="165">
        <v>1213.8879999999999</v>
      </c>
      <c r="N18" s="165">
        <v>1401.0119999999999</v>
      </c>
      <c r="O18" s="194">
        <f t="shared" si="0"/>
        <v>15.415260715980381</v>
      </c>
      <c r="P18" s="168">
        <f t="shared" si="1"/>
        <v>33.504731229929178</v>
      </c>
    </row>
    <row r="19" spans="1:16" x14ac:dyDescent="0.25">
      <c r="A19" s="258">
        <v>48</v>
      </c>
      <c r="B19" s="259"/>
      <c r="C19" s="242" t="str">
        <f>[1]Classifications!$C$52</f>
        <v>Paper products</v>
      </c>
      <c r="D19" s="242"/>
      <c r="E19" s="242"/>
      <c r="F19" s="165">
        <v>14882.585999999999</v>
      </c>
      <c r="G19" s="165">
        <v>16864.918000000001</v>
      </c>
      <c r="H19" s="165">
        <v>3740.8809999999999</v>
      </c>
      <c r="I19" s="165">
        <v>4253.1390000000001</v>
      </c>
      <c r="J19" s="165">
        <v>4533.598</v>
      </c>
      <c r="K19" s="165">
        <v>4337.3</v>
      </c>
      <c r="L19" s="165">
        <v>1170.115</v>
      </c>
      <c r="M19" s="165">
        <v>1866.5170000000001</v>
      </c>
      <c r="N19" s="165">
        <v>968.90700000000004</v>
      </c>
      <c r="O19" s="194">
        <f t="shared" si="0"/>
        <v>-48.090105795982574</v>
      </c>
      <c r="P19" s="168">
        <f t="shared" si="1"/>
        <v>-17.195574793930518</v>
      </c>
    </row>
    <row r="20" spans="1:16" x14ac:dyDescent="0.25">
      <c r="A20" s="258">
        <v>10</v>
      </c>
      <c r="B20" s="259"/>
      <c r="C20" s="242" t="s">
        <v>35</v>
      </c>
      <c r="D20" s="242"/>
      <c r="E20" s="242"/>
      <c r="F20" s="165">
        <v>10445.916999999999</v>
      </c>
      <c r="G20" s="165">
        <v>16613.267</v>
      </c>
      <c r="H20" s="165">
        <v>3002.018</v>
      </c>
      <c r="I20" s="165">
        <v>4038.174</v>
      </c>
      <c r="J20" s="165">
        <v>4103.4960000000001</v>
      </c>
      <c r="K20" s="165">
        <v>5469.5789999999997</v>
      </c>
      <c r="L20" s="165">
        <v>1005.0359999999999</v>
      </c>
      <c r="M20" s="165">
        <v>706.45399999999995</v>
      </c>
      <c r="N20" s="165">
        <v>875.29399999999998</v>
      </c>
      <c r="O20" s="194">
        <f t="shared" si="0"/>
        <v>23.899645270605021</v>
      </c>
      <c r="P20" s="168">
        <f t="shared" si="1"/>
        <v>-12.909189322571521</v>
      </c>
    </row>
    <row r="21" spans="1:16" x14ac:dyDescent="0.25">
      <c r="A21" s="258">
        <v>25</v>
      </c>
      <c r="B21" s="259"/>
      <c r="C21" s="242" t="str">
        <f>[1]Classifications!$C$29</f>
        <v>Mineral substances</v>
      </c>
      <c r="D21" s="242"/>
      <c r="E21" s="242"/>
      <c r="F21" s="165">
        <v>15517.036</v>
      </c>
      <c r="G21" s="165">
        <v>16377.794</v>
      </c>
      <c r="H21" s="165">
        <v>4691.0640000000003</v>
      </c>
      <c r="I21" s="165">
        <v>3564.0819999999999</v>
      </c>
      <c r="J21" s="165">
        <v>2949.4760000000001</v>
      </c>
      <c r="K21" s="165">
        <v>5173.1719999999996</v>
      </c>
      <c r="L21" s="165">
        <v>1473.701</v>
      </c>
      <c r="M21" s="165">
        <v>1608.1030000000001</v>
      </c>
      <c r="N21" s="165">
        <v>1536.2070000000001</v>
      </c>
      <c r="O21" s="194">
        <f t="shared" si="0"/>
        <v>-4.4708578990276067</v>
      </c>
      <c r="P21" s="168">
        <f t="shared" si="1"/>
        <v>4.2414302494196505</v>
      </c>
    </row>
    <row r="22" spans="1:16" x14ac:dyDescent="0.25">
      <c r="A22" s="258">
        <v>34</v>
      </c>
      <c r="B22" s="259"/>
      <c r="C22" s="242" t="str">
        <f>[1]Classifications!$C$38</f>
        <v>Soaps and polishes</v>
      </c>
      <c r="D22" s="242"/>
      <c r="E22" s="242"/>
      <c r="F22" s="165">
        <v>11576.645</v>
      </c>
      <c r="G22" s="165">
        <v>15140.535</v>
      </c>
      <c r="H22" s="165">
        <v>3425.6489999999999</v>
      </c>
      <c r="I22" s="165">
        <v>3919.848</v>
      </c>
      <c r="J22" s="165">
        <v>3898.009</v>
      </c>
      <c r="K22" s="165">
        <v>3897.029</v>
      </c>
      <c r="L22" s="165">
        <v>1336.395</v>
      </c>
      <c r="M22" s="165">
        <v>675.95500000000004</v>
      </c>
      <c r="N22" s="165">
        <v>901.31299999999999</v>
      </c>
      <c r="O22" s="194">
        <f t="shared" si="0"/>
        <v>33.339201574069278</v>
      </c>
      <c r="P22" s="168">
        <f t="shared" si="1"/>
        <v>-32.556392383988268</v>
      </c>
    </row>
    <row r="23" spans="1:16" x14ac:dyDescent="0.25">
      <c r="A23" s="258" t="s">
        <v>0</v>
      </c>
      <c r="B23" s="259"/>
      <c r="C23" s="242" t="s">
        <v>143</v>
      </c>
      <c r="D23" s="242"/>
      <c r="E23" s="242"/>
      <c r="F23" s="165">
        <v>18746.496999999999</v>
      </c>
      <c r="G23" s="165">
        <v>15054.853999999999</v>
      </c>
      <c r="H23" s="165">
        <v>3363.1509999999998</v>
      </c>
      <c r="I23" s="165">
        <v>3122.076</v>
      </c>
      <c r="J23" s="165">
        <v>4073.3829999999998</v>
      </c>
      <c r="K23" s="165">
        <v>4496.2439999999997</v>
      </c>
      <c r="L23" s="165">
        <v>1359.867</v>
      </c>
      <c r="M23" s="165">
        <v>1644.846</v>
      </c>
      <c r="N23" s="165">
        <v>1760.71</v>
      </c>
      <c r="O23" s="194">
        <f t="shared" si="0"/>
        <v>7.0440636995803914</v>
      </c>
      <c r="P23" s="168">
        <f t="shared" si="1"/>
        <v>29.476632641280389</v>
      </c>
    </row>
    <row r="24" spans="1:16" x14ac:dyDescent="0.25">
      <c r="A24" s="258">
        <v>11</v>
      </c>
      <c r="B24" s="259"/>
      <c r="C24" s="242" t="str">
        <f>[1]Classifications!$C$15</f>
        <v>Milling industry products</v>
      </c>
      <c r="D24" s="242"/>
      <c r="E24" s="242"/>
      <c r="F24" s="165">
        <v>13700.357</v>
      </c>
      <c r="G24" s="165">
        <v>14247.402</v>
      </c>
      <c r="H24" s="165">
        <v>3421.2460000000001</v>
      </c>
      <c r="I24" s="165">
        <v>3530.442</v>
      </c>
      <c r="J24" s="165">
        <v>3858.3510000000001</v>
      </c>
      <c r="K24" s="165">
        <v>3437.3629999999998</v>
      </c>
      <c r="L24" s="165">
        <v>870.47299999999996</v>
      </c>
      <c r="M24" s="165">
        <v>915.86800000000005</v>
      </c>
      <c r="N24" s="165">
        <v>1236.961</v>
      </c>
      <c r="O24" s="194">
        <f t="shared" si="0"/>
        <v>35.058873112719283</v>
      </c>
      <c r="P24" s="168">
        <f t="shared" si="1"/>
        <v>42.102167442298622</v>
      </c>
    </row>
    <row r="25" spans="1:16" x14ac:dyDescent="0.25">
      <c r="A25" s="258">
        <v>17</v>
      </c>
      <c r="B25" s="259"/>
      <c r="C25" s="242" t="str">
        <f>[1]Classifications!$C$21</f>
        <v>Sugar</v>
      </c>
      <c r="D25" s="242"/>
      <c r="E25" s="242"/>
      <c r="F25" s="165">
        <v>16780.277999999998</v>
      </c>
      <c r="G25" s="165">
        <v>14117.184999999999</v>
      </c>
      <c r="H25" s="165">
        <v>3197.5909999999999</v>
      </c>
      <c r="I25" s="165">
        <v>4065.7440000000001</v>
      </c>
      <c r="J25" s="165">
        <v>2914.335</v>
      </c>
      <c r="K25" s="165">
        <v>3939.5149999999999</v>
      </c>
      <c r="L25" s="165">
        <v>754.46799999999996</v>
      </c>
      <c r="M25" s="165">
        <v>551.654</v>
      </c>
      <c r="N25" s="165">
        <v>864.78499999999997</v>
      </c>
      <c r="O25" s="194">
        <f t="shared" si="0"/>
        <v>56.762209645901237</v>
      </c>
      <c r="P25" s="168">
        <f t="shared" si="1"/>
        <v>14.621826240476736</v>
      </c>
    </row>
    <row r="26" spans="1:16" x14ac:dyDescent="0.25">
      <c r="A26" s="258">
        <v>30</v>
      </c>
      <c r="B26" s="259"/>
      <c r="C26" s="242" t="s">
        <v>144</v>
      </c>
      <c r="D26" s="242"/>
      <c r="E26" s="242"/>
      <c r="F26" s="165">
        <v>12454.964</v>
      </c>
      <c r="G26" s="165">
        <v>13930.476000000001</v>
      </c>
      <c r="H26" s="165">
        <v>4183.8639999999996</v>
      </c>
      <c r="I26" s="165">
        <v>2459.819</v>
      </c>
      <c r="J26" s="165">
        <v>3001.0160000000001</v>
      </c>
      <c r="K26" s="165">
        <v>4285.777</v>
      </c>
      <c r="L26" s="165">
        <v>1419.6759999999999</v>
      </c>
      <c r="M26" s="165">
        <v>916.78</v>
      </c>
      <c r="N26" s="165">
        <v>620.34500000000003</v>
      </c>
      <c r="O26" s="194">
        <f t="shared" si="0"/>
        <v>-32.334365932939193</v>
      </c>
      <c r="P26" s="168">
        <f t="shared" si="1"/>
        <v>-56.303762266883425</v>
      </c>
    </row>
    <row r="27" spans="1:16" x14ac:dyDescent="0.25">
      <c r="A27" s="258">
        <v>94</v>
      </c>
      <c r="B27" s="259"/>
      <c r="C27" s="242" t="str">
        <f>[1]Classifications!$C$97</f>
        <v>Furniture</v>
      </c>
      <c r="D27" s="242"/>
      <c r="E27" s="242"/>
      <c r="F27" s="165">
        <v>15559.074000000001</v>
      </c>
      <c r="G27" s="165">
        <v>13485.67</v>
      </c>
      <c r="H27" s="165">
        <v>2629.26</v>
      </c>
      <c r="I27" s="165">
        <v>3157.337</v>
      </c>
      <c r="J27" s="165">
        <v>4595.7030000000004</v>
      </c>
      <c r="K27" s="165">
        <v>3103.37</v>
      </c>
      <c r="L27" s="165">
        <v>966.53099999999995</v>
      </c>
      <c r="M27" s="165">
        <v>826.95699999999999</v>
      </c>
      <c r="N27" s="165">
        <v>1337.421</v>
      </c>
      <c r="O27" s="194">
        <f t="shared" si="0"/>
        <v>61.72799794910739</v>
      </c>
      <c r="P27" s="168">
        <f t="shared" si="1"/>
        <v>38.373316530975217</v>
      </c>
    </row>
    <row r="28" spans="1:16" x14ac:dyDescent="0.25">
      <c r="A28" s="258">
        <v>38</v>
      </c>
      <c r="B28" s="259"/>
      <c r="C28" s="242" t="str">
        <f>[1]Classifications!$C$42</f>
        <v>Chemical products n.e.c.</v>
      </c>
      <c r="D28" s="242"/>
      <c r="E28" s="242"/>
      <c r="F28" s="165">
        <v>9983.4560000000001</v>
      </c>
      <c r="G28" s="165">
        <v>10617.603999999999</v>
      </c>
      <c r="H28" s="165">
        <v>2277.2190000000001</v>
      </c>
      <c r="I28" s="165">
        <v>2955.0729999999999</v>
      </c>
      <c r="J28" s="165">
        <v>3077.1489999999999</v>
      </c>
      <c r="K28" s="165">
        <v>2308.163</v>
      </c>
      <c r="L28" s="165">
        <v>978.899</v>
      </c>
      <c r="M28" s="165">
        <v>603.60400000000004</v>
      </c>
      <c r="N28" s="165">
        <v>789.03099999999995</v>
      </c>
      <c r="O28" s="194">
        <f t="shared" si="0"/>
        <v>30.719975348075877</v>
      </c>
      <c r="P28" s="168">
        <f t="shared" si="1"/>
        <v>-19.396076612602528</v>
      </c>
    </row>
    <row r="29" spans="1:16" x14ac:dyDescent="0.25">
      <c r="A29" s="258">
        <v>96</v>
      </c>
      <c r="B29" s="259"/>
      <c r="C29" s="242" t="str">
        <f>[1]Classifications!$C$99</f>
        <v>Miscellaneous manufactured products</v>
      </c>
      <c r="D29" s="242"/>
      <c r="E29" s="242"/>
      <c r="F29" s="165">
        <v>10331.101000000001</v>
      </c>
      <c r="G29" s="165">
        <v>10225.224</v>
      </c>
      <c r="H29" s="165">
        <v>2473.7190000000001</v>
      </c>
      <c r="I29" s="165">
        <v>1520.518</v>
      </c>
      <c r="J29" s="165">
        <v>2607.0369999999998</v>
      </c>
      <c r="K29" s="165">
        <v>3623.95</v>
      </c>
      <c r="L29" s="165">
        <v>583.61500000000001</v>
      </c>
      <c r="M29" s="165">
        <v>1234.8869999999999</v>
      </c>
      <c r="N29" s="165">
        <v>779.57500000000005</v>
      </c>
      <c r="O29" s="194">
        <f t="shared" si="0"/>
        <v>-36.870742019310264</v>
      </c>
      <c r="P29" s="168">
        <f t="shared" si="1"/>
        <v>33.576929996658748</v>
      </c>
    </row>
    <row r="30" spans="1:16" x14ac:dyDescent="0.25">
      <c r="A30" s="258">
        <v>40</v>
      </c>
      <c r="B30" s="259"/>
      <c r="C30" s="242" t="str">
        <f>[1]Classifications!$C$44</f>
        <v>Rubber</v>
      </c>
      <c r="D30" s="242"/>
      <c r="E30" s="242"/>
      <c r="F30" s="165">
        <v>8584.5310000000009</v>
      </c>
      <c r="G30" s="165">
        <v>9802.2610000000004</v>
      </c>
      <c r="H30" s="165">
        <v>2220.58</v>
      </c>
      <c r="I30" s="165">
        <v>2975.8969999999999</v>
      </c>
      <c r="J30" s="165">
        <v>2285.6640000000002</v>
      </c>
      <c r="K30" s="165">
        <v>2320.12</v>
      </c>
      <c r="L30" s="165">
        <v>593.13499999999999</v>
      </c>
      <c r="M30" s="165">
        <v>602.63900000000001</v>
      </c>
      <c r="N30" s="165">
        <v>288.738</v>
      </c>
      <c r="O30" s="194">
        <f t="shared" si="0"/>
        <v>-52.087734116112635</v>
      </c>
      <c r="P30" s="168">
        <f t="shared" si="1"/>
        <v>-51.32001989429051</v>
      </c>
    </row>
    <row r="31" spans="1:16" x14ac:dyDescent="0.25">
      <c r="A31" s="258">
        <v>90</v>
      </c>
      <c r="B31" s="259"/>
      <c r="C31" s="242" t="str">
        <f>[1]Classifications!$C$93</f>
        <v>Optical, medical, and measuring equipment</v>
      </c>
      <c r="D31" s="242"/>
      <c r="E31" s="242"/>
      <c r="F31" s="165">
        <v>9491.9310000000005</v>
      </c>
      <c r="G31" s="165">
        <v>9316.2749999999996</v>
      </c>
      <c r="H31" s="165">
        <v>1563.453</v>
      </c>
      <c r="I31" s="165">
        <v>2115.0880000000002</v>
      </c>
      <c r="J31" s="165">
        <v>2098.8960000000002</v>
      </c>
      <c r="K31" s="165">
        <v>3538.8380000000002</v>
      </c>
      <c r="L31" s="165">
        <v>600.60500000000002</v>
      </c>
      <c r="M31" s="165">
        <v>1191.3530000000001</v>
      </c>
      <c r="N31" s="165">
        <v>770.49400000000003</v>
      </c>
      <c r="O31" s="194">
        <f t="shared" si="0"/>
        <v>-35.326137593139904</v>
      </c>
      <c r="P31" s="168">
        <f t="shared" si="1"/>
        <v>28.286311302769718</v>
      </c>
    </row>
    <row r="32" spans="1:16" x14ac:dyDescent="0.25">
      <c r="A32" s="258">
        <v>7</v>
      </c>
      <c r="B32" s="259"/>
      <c r="C32" s="242" t="str">
        <f>[1]Classifications!$C$11</f>
        <v>Vegetables</v>
      </c>
      <c r="D32" s="242"/>
      <c r="E32" s="242"/>
      <c r="F32" s="165">
        <v>9909.0709999999999</v>
      </c>
      <c r="G32" s="165">
        <v>9249.1319999999996</v>
      </c>
      <c r="H32" s="165">
        <v>2210.598</v>
      </c>
      <c r="I32" s="165">
        <v>2331.8679999999999</v>
      </c>
      <c r="J32" s="165">
        <v>2455.09</v>
      </c>
      <c r="K32" s="165">
        <v>2251.576</v>
      </c>
      <c r="L32" s="165">
        <v>557.851</v>
      </c>
      <c r="M32" s="165">
        <v>690.60400000000004</v>
      </c>
      <c r="N32" s="165">
        <v>917.32799999999997</v>
      </c>
      <c r="O32" s="194">
        <f t="shared" si="0"/>
        <v>32.829812743627315</v>
      </c>
      <c r="P32" s="168">
        <f t="shared" si="1"/>
        <v>64.439608425905845</v>
      </c>
    </row>
    <row r="33" spans="1:16" x14ac:dyDescent="0.25">
      <c r="A33" s="258">
        <v>33</v>
      </c>
      <c r="B33" s="259"/>
      <c r="C33" s="242" t="str">
        <f>[1]Classifications!$C$37</f>
        <v>Essential oils and cosmetic preparations</v>
      </c>
      <c r="D33" s="242"/>
      <c r="E33" s="242"/>
      <c r="F33" s="165">
        <v>8589.5609999999997</v>
      </c>
      <c r="G33" s="165">
        <v>9226.1409999999996</v>
      </c>
      <c r="H33" s="165">
        <v>1835.8879999999999</v>
      </c>
      <c r="I33" s="165">
        <v>1902.8979999999999</v>
      </c>
      <c r="J33" s="165">
        <v>2707.99</v>
      </c>
      <c r="K33" s="165">
        <v>2779.3649999999998</v>
      </c>
      <c r="L33" s="165">
        <v>688.745</v>
      </c>
      <c r="M33" s="165">
        <v>419.30200000000002</v>
      </c>
      <c r="N33" s="165">
        <v>748.47</v>
      </c>
      <c r="O33" s="194">
        <f t="shared" si="0"/>
        <v>78.503799171003237</v>
      </c>
      <c r="P33" s="168">
        <f t="shared" si="1"/>
        <v>8.6715693035884129</v>
      </c>
    </row>
    <row r="34" spans="1:16" x14ac:dyDescent="0.25">
      <c r="A34" s="258">
        <v>22</v>
      </c>
      <c r="B34" s="259"/>
      <c r="C34" s="242" t="str">
        <f>[1]Classifications!$C$26</f>
        <v>Beverages</v>
      </c>
      <c r="D34" s="242"/>
      <c r="E34" s="242"/>
      <c r="F34" s="165">
        <v>9432.1329999999998</v>
      </c>
      <c r="G34" s="165">
        <v>8870.1039999999994</v>
      </c>
      <c r="H34" s="165">
        <v>2107.6390000000001</v>
      </c>
      <c r="I34" s="165">
        <v>1940.4829999999999</v>
      </c>
      <c r="J34" s="165">
        <v>2178.8589999999999</v>
      </c>
      <c r="K34" s="165">
        <v>2643.123</v>
      </c>
      <c r="L34" s="165">
        <v>585.23699999999997</v>
      </c>
      <c r="M34" s="165">
        <v>378.87299999999999</v>
      </c>
      <c r="N34" s="165">
        <v>302.48</v>
      </c>
      <c r="O34" s="194">
        <f t="shared" si="0"/>
        <v>-20.163220920994632</v>
      </c>
      <c r="P34" s="168">
        <f t="shared" si="1"/>
        <v>-48.314956163058717</v>
      </c>
    </row>
    <row r="35" spans="1:16" x14ac:dyDescent="0.25">
      <c r="A35" s="258">
        <v>62</v>
      </c>
      <c r="B35" s="259"/>
      <c r="C35" s="242" t="str">
        <f>[1]Classifications!$C$66</f>
        <v>Apparel not knitted and crocheted</v>
      </c>
      <c r="D35" s="242"/>
      <c r="E35" s="242"/>
      <c r="F35" s="165">
        <v>7786.7269999999999</v>
      </c>
      <c r="G35" s="165">
        <v>8585.3549999999996</v>
      </c>
      <c r="H35" s="165">
        <v>1433.91</v>
      </c>
      <c r="I35" s="165">
        <v>1650.623</v>
      </c>
      <c r="J35" s="165">
        <v>2225.6889999999999</v>
      </c>
      <c r="K35" s="165">
        <v>3275.1329999999998</v>
      </c>
      <c r="L35" s="165">
        <v>548.04300000000001</v>
      </c>
      <c r="M35" s="165">
        <v>1106.796</v>
      </c>
      <c r="N35" s="165">
        <v>285.54399999999998</v>
      </c>
      <c r="O35" s="194">
        <f t="shared" si="0"/>
        <v>-74.200846407106638</v>
      </c>
      <c r="P35" s="168">
        <f t="shared" si="1"/>
        <v>-47.897518990298217</v>
      </c>
    </row>
    <row r="36" spans="1:16" x14ac:dyDescent="0.25">
      <c r="A36" s="258">
        <v>15</v>
      </c>
      <c r="B36" s="259"/>
      <c r="C36" s="242" t="str">
        <f>[1]Classifications!$C$19</f>
        <v>Fats and oils</v>
      </c>
      <c r="D36" s="242"/>
      <c r="E36" s="242"/>
      <c r="F36" s="165">
        <v>8200.76</v>
      </c>
      <c r="G36" s="165">
        <v>8495.1139999999996</v>
      </c>
      <c r="H36" s="165">
        <v>1653.059</v>
      </c>
      <c r="I36" s="165">
        <v>2212.683</v>
      </c>
      <c r="J36" s="165">
        <v>2322.6260000000002</v>
      </c>
      <c r="K36" s="165">
        <v>2306.7460000000001</v>
      </c>
      <c r="L36" s="165">
        <v>551.10599999999999</v>
      </c>
      <c r="M36" s="165">
        <v>590.60699999999997</v>
      </c>
      <c r="N36" s="165">
        <v>499.70800000000003</v>
      </c>
      <c r="O36" s="194">
        <f t="shared" si="0"/>
        <v>-15.390775930525706</v>
      </c>
      <c r="P36" s="168">
        <f t="shared" si="1"/>
        <v>-9.3263364942497446</v>
      </c>
    </row>
    <row r="37" spans="1:16" x14ac:dyDescent="0.25">
      <c r="A37" s="258">
        <v>32</v>
      </c>
      <c r="B37" s="259"/>
      <c r="C37" s="242" t="str">
        <f>[1]Classifications!$C$36</f>
        <v>Dyes, tannin, and paint</v>
      </c>
      <c r="D37" s="242"/>
      <c r="E37" s="242"/>
      <c r="F37" s="165">
        <v>7390.1109999999999</v>
      </c>
      <c r="G37" s="165">
        <v>7440.4009999999998</v>
      </c>
      <c r="H37" s="165">
        <v>1661.1130000000001</v>
      </c>
      <c r="I37" s="165">
        <v>1702.12</v>
      </c>
      <c r="J37" s="165">
        <v>1724.951</v>
      </c>
      <c r="K37" s="165">
        <v>2352.2170000000001</v>
      </c>
      <c r="L37" s="165">
        <v>689.43399999999997</v>
      </c>
      <c r="M37" s="165">
        <v>599.04</v>
      </c>
      <c r="N37" s="165">
        <v>532.33600000000001</v>
      </c>
      <c r="O37" s="194">
        <f t="shared" si="0"/>
        <v>-11.135149572649567</v>
      </c>
      <c r="P37" s="168">
        <f t="shared" si="1"/>
        <v>-22.786517636205929</v>
      </c>
    </row>
    <row r="38" spans="1:16" x14ac:dyDescent="0.25">
      <c r="A38" s="258">
        <v>76</v>
      </c>
      <c r="B38" s="259"/>
      <c r="C38" s="242" t="str">
        <f>[1]Classifications!$C$80</f>
        <v>Aluminium</v>
      </c>
      <c r="D38" s="242"/>
      <c r="E38" s="242"/>
      <c r="F38" s="165">
        <v>8161.2929999999997</v>
      </c>
      <c r="G38" s="165">
        <v>7411.0569999999998</v>
      </c>
      <c r="H38" s="165">
        <v>2222.9609999999998</v>
      </c>
      <c r="I38" s="165">
        <v>1303.7619999999999</v>
      </c>
      <c r="J38" s="165">
        <v>2221.643</v>
      </c>
      <c r="K38" s="165">
        <v>1662.691</v>
      </c>
      <c r="L38" s="165">
        <v>323.08800000000002</v>
      </c>
      <c r="M38" s="165">
        <v>620.13499999999999</v>
      </c>
      <c r="N38" s="165">
        <v>566.81700000000001</v>
      </c>
      <c r="O38" s="194">
        <f t="shared" si="0"/>
        <v>-8.5978053165842994</v>
      </c>
      <c r="P38" s="168">
        <f t="shared" si="1"/>
        <v>75.437342148269181</v>
      </c>
    </row>
    <row r="39" spans="1:16" x14ac:dyDescent="0.25">
      <c r="A39" s="258">
        <v>20</v>
      </c>
      <c r="B39" s="259"/>
      <c r="C39" s="242" t="str">
        <f>[1]Classifications!$C$24</f>
        <v>Vegetable, fruit, and nut preparations</v>
      </c>
      <c r="D39" s="242"/>
      <c r="E39" s="242"/>
      <c r="F39" s="165">
        <v>4750.4530000000004</v>
      </c>
      <c r="G39" s="165">
        <v>6562.0259999999998</v>
      </c>
      <c r="H39" s="165">
        <v>1148.249</v>
      </c>
      <c r="I39" s="165">
        <v>1315.923</v>
      </c>
      <c r="J39" s="165">
        <v>2113.2779999999998</v>
      </c>
      <c r="K39" s="165">
        <v>1984.576</v>
      </c>
      <c r="L39" s="165">
        <v>329.63299999999998</v>
      </c>
      <c r="M39" s="165">
        <v>355.34399999999999</v>
      </c>
      <c r="N39" s="165">
        <v>509.18299999999999</v>
      </c>
      <c r="O39" s="194">
        <f t="shared" si="0"/>
        <v>43.292978071952803</v>
      </c>
      <c r="P39" s="168">
        <f t="shared" si="1"/>
        <v>54.469667782048532</v>
      </c>
    </row>
    <row r="40" spans="1:16" x14ac:dyDescent="0.25">
      <c r="A40" s="258">
        <v>68</v>
      </c>
      <c r="B40" s="259"/>
      <c r="C40" s="242" t="str">
        <f>[1]Classifications!$C$72</f>
        <v>Stone</v>
      </c>
      <c r="D40" s="242"/>
      <c r="E40" s="242"/>
      <c r="F40" s="165">
        <v>6668.6589999999997</v>
      </c>
      <c r="G40" s="165">
        <v>6396.518</v>
      </c>
      <c r="H40" s="165">
        <v>1099.472</v>
      </c>
      <c r="I40" s="165">
        <v>1388.904</v>
      </c>
      <c r="J40" s="165">
        <v>939.20299999999997</v>
      </c>
      <c r="K40" s="165">
        <v>2968.9389999999999</v>
      </c>
      <c r="L40" s="165">
        <v>244.666</v>
      </c>
      <c r="M40" s="165">
        <v>555.42499999999995</v>
      </c>
      <c r="N40" s="165">
        <v>356.73</v>
      </c>
      <c r="O40" s="194">
        <f t="shared" si="0"/>
        <v>-35.773506774091899</v>
      </c>
      <c r="P40" s="168">
        <f t="shared" si="1"/>
        <v>45.802849599045231</v>
      </c>
    </row>
    <row r="41" spans="1:16" x14ac:dyDescent="0.25">
      <c r="A41" s="258">
        <v>70</v>
      </c>
      <c r="B41" s="259"/>
      <c r="C41" s="242" t="str">
        <f>[1]Classifications!$C$74</f>
        <v>Glass and glassware</v>
      </c>
      <c r="D41" s="242"/>
      <c r="E41" s="242"/>
      <c r="F41" s="165">
        <v>7786.0439999999999</v>
      </c>
      <c r="G41" s="165">
        <v>6082.9409999999998</v>
      </c>
      <c r="H41" s="165">
        <v>1242.8119999999999</v>
      </c>
      <c r="I41" s="165">
        <v>1059.385</v>
      </c>
      <c r="J41" s="165">
        <v>1147.326</v>
      </c>
      <c r="K41" s="165">
        <v>2633.4180000000001</v>
      </c>
      <c r="L41" s="165">
        <v>838.92100000000005</v>
      </c>
      <c r="M41" s="165">
        <v>412.125</v>
      </c>
      <c r="N41" s="165">
        <v>330.84800000000001</v>
      </c>
      <c r="O41" s="194">
        <f t="shared" si="0"/>
        <v>-19.721443736730365</v>
      </c>
      <c r="P41" s="168">
        <f t="shared" si="1"/>
        <v>-60.562675150580333</v>
      </c>
    </row>
    <row r="42" spans="1:16" x14ac:dyDescent="0.25">
      <c r="A42" s="258">
        <v>55</v>
      </c>
      <c r="B42" s="259"/>
      <c r="C42" s="242" t="str">
        <f>[1]Classifications!$C$59</f>
        <v>Man-made staple fibres</v>
      </c>
      <c r="D42" s="242"/>
      <c r="E42" s="242"/>
      <c r="F42" s="165">
        <v>5091.0110000000004</v>
      </c>
      <c r="G42" s="165">
        <v>5251.22</v>
      </c>
      <c r="H42" s="165">
        <v>1309.2</v>
      </c>
      <c r="I42" s="165">
        <v>1153.816</v>
      </c>
      <c r="J42" s="165">
        <v>1298.575</v>
      </c>
      <c r="K42" s="165">
        <v>1489.6289999999999</v>
      </c>
      <c r="L42" s="165">
        <v>479.69499999999999</v>
      </c>
      <c r="M42" s="165">
        <v>435.99799999999999</v>
      </c>
      <c r="N42" s="165">
        <v>732.69799999999998</v>
      </c>
      <c r="O42" s="194">
        <f t="shared" si="0"/>
        <v>68.050770875095736</v>
      </c>
      <c r="P42" s="168">
        <f t="shared" si="1"/>
        <v>52.742471778942871</v>
      </c>
    </row>
    <row r="43" spans="1:16" x14ac:dyDescent="0.25">
      <c r="A43" s="258">
        <v>3</v>
      </c>
      <c r="B43" s="259"/>
      <c r="C43" s="242" t="str">
        <f>[1]Classifications!$C$7</f>
        <v>Fish</v>
      </c>
      <c r="D43" s="242"/>
      <c r="E43" s="242"/>
      <c r="F43" s="165">
        <v>3692.9589999999998</v>
      </c>
      <c r="G43" s="165">
        <v>5136.7070000000003</v>
      </c>
      <c r="H43" s="165">
        <v>1045.671</v>
      </c>
      <c r="I43" s="165">
        <v>1307.415</v>
      </c>
      <c r="J43" s="165">
        <v>1535.431</v>
      </c>
      <c r="K43" s="165">
        <v>1248.19</v>
      </c>
      <c r="L43" s="165">
        <v>473.49</v>
      </c>
      <c r="M43" s="165">
        <v>605.274</v>
      </c>
      <c r="N43" s="165">
        <v>210.58</v>
      </c>
      <c r="O43" s="194">
        <f t="shared" si="0"/>
        <v>-65.209144949229596</v>
      </c>
      <c r="P43" s="168">
        <f t="shared" si="1"/>
        <v>-55.525987877251893</v>
      </c>
    </row>
    <row r="44" spans="1:16" x14ac:dyDescent="0.25">
      <c r="A44" s="258">
        <v>69</v>
      </c>
      <c r="B44" s="259"/>
      <c r="C44" s="242" t="s">
        <v>145</v>
      </c>
      <c r="D44" s="242"/>
      <c r="E44" s="242"/>
      <c r="F44" s="165">
        <v>3709.498</v>
      </c>
      <c r="G44" s="165">
        <v>4672.951</v>
      </c>
      <c r="H44" s="165">
        <v>949.85400000000004</v>
      </c>
      <c r="I44" s="165">
        <v>631.78399999999999</v>
      </c>
      <c r="J44" s="165">
        <v>1654.2550000000001</v>
      </c>
      <c r="K44" s="165">
        <v>1437.058</v>
      </c>
      <c r="L44" s="165">
        <v>171.749</v>
      </c>
      <c r="M44" s="165">
        <v>833.46400000000006</v>
      </c>
      <c r="N44" s="165">
        <v>415.37400000000002</v>
      </c>
      <c r="O44" s="194">
        <f t="shared" si="0"/>
        <v>-50.162934451877945</v>
      </c>
      <c r="P44" s="168">
        <f t="shared" si="1"/>
        <v>141.84944308263806</v>
      </c>
    </row>
    <row r="45" spans="1:16" x14ac:dyDescent="0.25">
      <c r="A45" s="258">
        <v>23</v>
      </c>
      <c r="B45" s="259"/>
      <c r="C45" s="242" t="str">
        <f>[1]Classifications!$C$27</f>
        <v>Food wastes</v>
      </c>
      <c r="D45" s="242"/>
      <c r="E45" s="242"/>
      <c r="F45" s="165">
        <v>4571.0249999999996</v>
      </c>
      <c r="G45" s="165">
        <v>4655.3620000000001</v>
      </c>
      <c r="H45" s="165">
        <v>1009.276</v>
      </c>
      <c r="I45" s="165">
        <v>1246.0429999999999</v>
      </c>
      <c r="J45" s="165">
        <v>1156.221</v>
      </c>
      <c r="K45" s="165">
        <v>1243.8219999999999</v>
      </c>
      <c r="L45" s="165">
        <v>246.946</v>
      </c>
      <c r="M45" s="165">
        <v>405.34100000000001</v>
      </c>
      <c r="N45" s="165">
        <v>315.45400000000001</v>
      </c>
      <c r="O45" s="194">
        <f t="shared" si="0"/>
        <v>-22.175649638205854</v>
      </c>
      <c r="P45" s="168">
        <f t="shared" si="1"/>
        <v>27.742097462603169</v>
      </c>
    </row>
    <row r="46" spans="1:16" x14ac:dyDescent="0.25">
      <c r="A46" s="258">
        <v>63</v>
      </c>
      <c r="B46" s="259"/>
      <c r="C46" s="242" t="str">
        <f>[1]Classifications!$C$67</f>
        <v>Made up textile articles</v>
      </c>
      <c r="D46" s="242"/>
      <c r="E46" s="242"/>
      <c r="F46" s="165">
        <v>3428.4009999999998</v>
      </c>
      <c r="G46" s="165">
        <v>3984.596</v>
      </c>
      <c r="H46" s="165">
        <v>922.41899999999998</v>
      </c>
      <c r="I46" s="165">
        <v>821.31299999999999</v>
      </c>
      <c r="J46" s="165">
        <v>1029.0989999999999</v>
      </c>
      <c r="K46" s="165">
        <v>1211.7650000000001</v>
      </c>
      <c r="L46" s="165">
        <v>471.37299999999999</v>
      </c>
      <c r="M46" s="165">
        <v>304.49099999999999</v>
      </c>
      <c r="N46" s="165">
        <v>75.816999999999993</v>
      </c>
      <c r="O46" s="194">
        <f t="shared" si="0"/>
        <v>-75.100413476917211</v>
      </c>
      <c r="P46" s="168">
        <f t="shared" si="1"/>
        <v>-83.915710064004514</v>
      </c>
    </row>
    <row r="47" spans="1:16" x14ac:dyDescent="0.25">
      <c r="A47" s="258">
        <v>8</v>
      </c>
      <c r="B47" s="259"/>
      <c r="C47" s="242" t="str">
        <f>[1]Classifications!$C$12</f>
        <v>Fruits and nuts</v>
      </c>
      <c r="D47" s="242"/>
      <c r="E47" s="242"/>
      <c r="F47" s="165">
        <v>3885.7429999999999</v>
      </c>
      <c r="G47" s="165">
        <v>3974.1790000000001</v>
      </c>
      <c r="H47" s="165">
        <v>845.68</v>
      </c>
      <c r="I47" s="165">
        <v>932.43100000000004</v>
      </c>
      <c r="J47" s="165">
        <v>1167.4159999999999</v>
      </c>
      <c r="K47" s="165">
        <v>1028.652</v>
      </c>
      <c r="L47" s="165">
        <v>219.94300000000001</v>
      </c>
      <c r="M47" s="165">
        <v>239.96</v>
      </c>
      <c r="N47" s="165">
        <v>173.262</v>
      </c>
      <c r="O47" s="194">
        <f t="shared" si="0"/>
        <v>-27.795465910985158</v>
      </c>
      <c r="P47" s="168">
        <f t="shared" si="1"/>
        <v>-21.224135344157361</v>
      </c>
    </row>
    <row r="48" spans="1:16" x14ac:dyDescent="0.25">
      <c r="A48" s="258">
        <v>82</v>
      </c>
      <c r="B48" s="259"/>
      <c r="C48" s="242" t="str">
        <f>[1]Classifications!$C$85</f>
        <v>Metal tools and cutlery</v>
      </c>
      <c r="D48" s="242"/>
      <c r="E48" s="242"/>
      <c r="F48" s="165">
        <v>3494.7249999999999</v>
      </c>
      <c r="G48" s="165">
        <v>3860.857</v>
      </c>
      <c r="H48" s="165">
        <v>819.35799999999995</v>
      </c>
      <c r="I48" s="165">
        <v>641.66399999999999</v>
      </c>
      <c r="J48" s="165">
        <v>1335.9590000000001</v>
      </c>
      <c r="K48" s="165">
        <v>1063.876</v>
      </c>
      <c r="L48" s="165">
        <v>226.797</v>
      </c>
      <c r="M48" s="165">
        <v>244.941</v>
      </c>
      <c r="N48" s="165">
        <v>391.24</v>
      </c>
      <c r="O48" s="194">
        <f t="shared" si="0"/>
        <v>59.728261091446512</v>
      </c>
      <c r="P48" s="168">
        <f t="shared" si="1"/>
        <v>72.506691005612964</v>
      </c>
    </row>
    <row r="49" spans="1:16" x14ac:dyDescent="0.25">
      <c r="A49" s="258">
        <v>95</v>
      </c>
      <c r="B49" s="259"/>
      <c r="C49" s="242" t="str">
        <f>[1]Classifications!$C$98</f>
        <v>Toys and games</v>
      </c>
      <c r="D49" s="242"/>
      <c r="E49" s="242"/>
      <c r="F49" s="165">
        <v>3310.3870000000002</v>
      </c>
      <c r="G49" s="165">
        <v>3709.8470000000002</v>
      </c>
      <c r="H49" s="165">
        <v>599.34299999999996</v>
      </c>
      <c r="I49" s="165">
        <v>922.10299999999995</v>
      </c>
      <c r="J49" s="165">
        <v>837.59100000000001</v>
      </c>
      <c r="K49" s="165">
        <v>1350.81</v>
      </c>
      <c r="L49" s="165">
        <v>91.355000000000004</v>
      </c>
      <c r="M49" s="165">
        <v>158.87799999999999</v>
      </c>
      <c r="N49" s="165">
        <v>106.996</v>
      </c>
      <c r="O49" s="194">
        <f t="shared" si="0"/>
        <v>-32.655244904895568</v>
      </c>
      <c r="P49" s="168">
        <f t="shared" si="1"/>
        <v>17.1211209019758</v>
      </c>
    </row>
    <row r="50" spans="1:16" x14ac:dyDescent="0.25">
      <c r="A50" s="258">
        <v>83</v>
      </c>
      <c r="B50" s="259"/>
      <c r="C50" s="242" t="str">
        <f>[1]Classifications!$C$86</f>
        <v>Miscellaneous metal articles</v>
      </c>
      <c r="D50" s="242"/>
      <c r="E50" s="242"/>
      <c r="F50" s="165">
        <v>3261.6289999999999</v>
      </c>
      <c r="G50" s="165">
        <v>3694.9949999999999</v>
      </c>
      <c r="H50" s="165">
        <v>557.49900000000002</v>
      </c>
      <c r="I50" s="165">
        <v>1170.6389999999999</v>
      </c>
      <c r="J50" s="165">
        <v>932.92200000000003</v>
      </c>
      <c r="K50" s="165">
        <v>1033.9349999999999</v>
      </c>
      <c r="L50" s="165">
        <v>108.741</v>
      </c>
      <c r="M50" s="165">
        <v>201.58500000000001</v>
      </c>
      <c r="N50" s="165">
        <v>230.61199999999999</v>
      </c>
      <c r="O50" s="194">
        <f t="shared" si="0"/>
        <v>14.399384874866669</v>
      </c>
      <c r="P50" s="168">
        <f t="shared" si="1"/>
        <v>112.07456249252812</v>
      </c>
    </row>
    <row r="51" spans="1:16" x14ac:dyDescent="0.25">
      <c r="A51" s="258">
        <v>61</v>
      </c>
      <c r="B51" s="259"/>
      <c r="C51" s="242" t="str">
        <f>[1]Classifications!$C$65</f>
        <v>Knitted and crocheted apparel</v>
      </c>
      <c r="D51" s="242"/>
      <c r="E51" s="242"/>
      <c r="F51" s="165">
        <v>2833.4409999999998</v>
      </c>
      <c r="G51" s="165">
        <v>3582.8560000000002</v>
      </c>
      <c r="H51" s="165">
        <v>659.19299999999998</v>
      </c>
      <c r="I51" s="165">
        <v>646.67899999999997</v>
      </c>
      <c r="J51" s="165">
        <v>1084.6679999999999</v>
      </c>
      <c r="K51" s="165">
        <v>1192.316</v>
      </c>
      <c r="L51" s="165">
        <v>165.33</v>
      </c>
      <c r="M51" s="165">
        <v>220.19499999999999</v>
      </c>
      <c r="N51" s="165">
        <v>215.685</v>
      </c>
      <c r="O51" s="194">
        <f t="shared" si="0"/>
        <v>-2.0481845636821845</v>
      </c>
      <c r="P51" s="168">
        <f t="shared" si="1"/>
        <v>30.457267283614584</v>
      </c>
    </row>
    <row r="52" spans="1:16" x14ac:dyDescent="0.25">
      <c r="A52" s="258">
        <v>9</v>
      </c>
      <c r="B52" s="259"/>
      <c r="C52" s="242" t="str">
        <f>[1]Classifications!$C$13</f>
        <v>Coffee, tea, and spices</v>
      </c>
      <c r="D52" s="242"/>
      <c r="E52" s="242"/>
      <c r="F52" s="165">
        <v>2255.2249999999999</v>
      </c>
      <c r="G52" s="165">
        <v>3130.3330000000001</v>
      </c>
      <c r="H52" s="165">
        <v>802.58399999999995</v>
      </c>
      <c r="I52" s="165">
        <v>596.41899999999998</v>
      </c>
      <c r="J52" s="165">
        <v>744.36199999999997</v>
      </c>
      <c r="K52" s="165">
        <v>986.96799999999996</v>
      </c>
      <c r="L52" s="165">
        <v>329.834</v>
      </c>
      <c r="M52" s="165">
        <v>164.345</v>
      </c>
      <c r="N52" s="165">
        <v>67.234999999999999</v>
      </c>
      <c r="O52" s="194">
        <f t="shared" si="0"/>
        <v>-59.089111320697313</v>
      </c>
      <c r="P52" s="168">
        <f t="shared" si="1"/>
        <v>-79.615503556334403</v>
      </c>
    </row>
    <row r="53" spans="1:16" x14ac:dyDescent="0.25">
      <c r="A53" s="258">
        <v>24</v>
      </c>
      <c r="B53" s="259"/>
      <c r="C53" s="242" t="str">
        <f>[1]Classifications!$C$28</f>
        <v>Tobacco</v>
      </c>
      <c r="D53" s="242"/>
      <c r="E53" s="242"/>
      <c r="F53" s="165">
        <v>2554.7730000000001</v>
      </c>
      <c r="G53" s="165">
        <v>2751.2420000000002</v>
      </c>
      <c r="H53" s="165">
        <v>1195.02</v>
      </c>
      <c r="I53" s="165">
        <v>755.71400000000006</v>
      </c>
      <c r="J53" s="165">
        <v>429.32100000000003</v>
      </c>
      <c r="K53" s="165">
        <v>371.18700000000001</v>
      </c>
      <c r="L53" s="165">
        <v>454.05</v>
      </c>
      <c r="M53" s="165">
        <v>95.825999999999993</v>
      </c>
      <c r="N53" s="165">
        <v>297.154</v>
      </c>
      <c r="O53" s="194">
        <f t="shared" si="0"/>
        <v>210.09746832801119</v>
      </c>
      <c r="P53" s="168">
        <f t="shared" si="1"/>
        <v>-34.554784715339721</v>
      </c>
    </row>
    <row r="54" spans="1:16" x14ac:dyDescent="0.25">
      <c r="A54" s="258">
        <v>64</v>
      </c>
      <c r="B54" s="259"/>
      <c r="C54" s="242" t="str">
        <f>[1]Classifications!$C$68</f>
        <v>Footwear</v>
      </c>
      <c r="D54" s="242"/>
      <c r="E54" s="242"/>
      <c r="F54" s="165">
        <v>2849.8090000000002</v>
      </c>
      <c r="G54" s="165">
        <v>2684.9389999999999</v>
      </c>
      <c r="H54" s="165">
        <v>571.54899999999998</v>
      </c>
      <c r="I54" s="165">
        <v>724.62900000000002</v>
      </c>
      <c r="J54" s="165">
        <v>736.47900000000004</v>
      </c>
      <c r="K54" s="165">
        <v>652.28200000000004</v>
      </c>
      <c r="L54" s="165">
        <v>131.61500000000001</v>
      </c>
      <c r="M54" s="165">
        <v>104.16200000000001</v>
      </c>
      <c r="N54" s="165">
        <v>92.733999999999995</v>
      </c>
      <c r="O54" s="194">
        <f t="shared" si="0"/>
        <v>-10.971371517443998</v>
      </c>
      <c r="P54" s="168">
        <f t="shared" si="1"/>
        <v>-29.54146563841509</v>
      </c>
    </row>
    <row r="55" spans="1:16" x14ac:dyDescent="0.25">
      <c r="A55" s="258">
        <v>37</v>
      </c>
      <c r="B55" s="259"/>
      <c r="C55" s="242" t="str">
        <f>[1]Classifications!$C$41</f>
        <v>Photographic equipment</v>
      </c>
      <c r="D55" s="242"/>
      <c r="E55" s="242"/>
      <c r="F55" s="165">
        <v>1188.3109999999999</v>
      </c>
      <c r="G55" s="165">
        <v>2395.6219999999998</v>
      </c>
      <c r="H55" s="165">
        <v>367.32400000000001</v>
      </c>
      <c r="I55" s="165">
        <v>1032.633</v>
      </c>
      <c r="J55" s="165">
        <v>429.52199999999999</v>
      </c>
      <c r="K55" s="165">
        <v>566.14300000000003</v>
      </c>
      <c r="L55" s="165">
        <v>119.911</v>
      </c>
      <c r="M55" s="165">
        <v>339.70600000000002</v>
      </c>
      <c r="N55" s="165">
        <v>139.261</v>
      </c>
      <c r="O55" s="194">
        <f t="shared" si="0"/>
        <v>-59.005434110672169</v>
      </c>
      <c r="P55" s="168">
        <f t="shared" si="1"/>
        <v>16.136968251453169</v>
      </c>
    </row>
    <row r="56" spans="1:16" x14ac:dyDescent="0.25">
      <c r="A56" s="258">
        <v>49</v>
      </c>
      <c r="B56" s="259"/>
      <c r="C56" s="242" t="str">
        <f>[1]Classifications!$C$53</f>
        <v>Books and newspapers</v>
      </c>
      <c r="D56" s="242"/>
      <c r="E56" s="242"/>
      <c r="F56" s="165">
        <v>15559.751</v>
      </c>
      <c r="G56" s="165">
        <v>2229.0839999999998</v>
      </c>
      <c r="H56" s="165">
        <v>523.91600000000005</v>
      </c>
      <c r="I56" s="165">
        <v>551.19899999999996</v>
      </c>
      <c r="J56" s="165">
        <v>548.54700000000003</v>
      </c>
      <c r="K56" s="165">
        <v>605.42200000000003</v>
      </c>
      <c r="L56" s="165">
        <v>121.937</v>
      </c>
      <c r="M56" s="165">
        <v>151.904</v>
      </c>
      <c r="N56" s="165">
        <v>124.423</v>
      </c>
      <c r="O56" s="194">
        <f t="shared" si="0"/>
        <v>-18.091031177585833</v>
      </c>
      <c r="P56" s="168">
        <f t="shared" si="1"/>
        <v>2.0387577191500554</v>
      </c>
    </row>
    <row r="57" spans="1:16" x14ac:dyDescent="0.25">
      <c r="A57" s="258">
        <v>28</v>
      </c>
      <c r="B57" s="259"/>
      <c r="C57" s="242" t="str">
        <f>[1]Classifications!$C$32</f>
        <v>Inorganic chemicals and compounds</v>
      </c>
      <c r="D57" s="242"/>
      <c r="E57" s="242"/>
      <c r="F57" s="165">
        <v>1613.0239999999999</v>
      </c>
      <c r="G57" s="165">
        <v>1821.558</v>
      </c>
      <c r="H57" s="165">
        <v>483.423</v>
      </c>
      <c r="I57" s="165">
        <v>419.87400000000002</v>
      </c>
      <c r="J57" s="165">
        <v>479.28399999999999</v>
      </c>
      <c r="K57" s="165">
        <v>438.97699999999998</v>
      </c>
      <c r="L57" s="165">
        <v>158.97300000000001</v>
      </c>
      <c r="M57" s="165">
        <v>116.52</v>
      </c>
      <c r="N57" s="165">
        <v>107.625</v>
      </c>
      <c r="O57" s="194">
        <f t="shared" si="0"/>
        <v>-7.6338825952626053</v>
      </c>
      <c r="P57" s="168">
        <f t="shared" si="1"/>
        <v>-32.299824498499746</v>
      </c>
    </row>
    <row r="58" spans="1:16" x14ac:dyDescent="0.25">
      <c r="A58" s="258">
        <v>18</v>
      </c>
      <c r="B58" s="259"/>
      <c r="C58" s="242" t="str">
        <f>[1]Classifications!$C$22</f>
        <v>Cocoa</v>
      </c>
      <c r="D58" s="242"/>
      <c r="E58" s="242"/>
      <c r="F58" s="165">
        <v>1330.509</v>
      </c>
      <c r="G58" s="165">
        <v>1596.1969999999999</v>
      </c>
      <c r="H58" s="165">
        <v>269.33100000000002</v>
      </c>
      <c r="I58" s="165">
        <v>396.91699999999997</v>
      </c>
      <c r="J58" s="165">
        <v>436.572</v>
      </c>
      <c r="K58" s="165">
        <v>493.37700000000001</v>
      </c>
      <c r="L58" s="165">
        <v>69.084000000000003</v>
      </c>
      <c r="M58" s="165">
        <v>43.061999999999998</v>
      </c>
      <c r="N58" s="165">
        <v>40.776000000000003</v>
      </c>
      <c r="O58" s="194">
        <f t="shared" si="0"/>
        <v>-5.3086247735822667</v>
      </c>
      <c r="P58" s="168">
        <f t="shared" si="1"/>
        <v>-40.976202883446234</v>
      </c>
    </row>
    <row r="59" spans="1:16" x14ac:dyDescent="0.25">
      <c r="A59" s="258">
        <v>52</v>
      </c>
      <c r="B59" s="259"/>
      <c r="C59" s="242" t="s">
        <v>146</v>
      </c>
      <c r="D59" s="242"/>
      <c r="E59" s="242"/>
      <c r="F59" s="165">
        <v>1096.777</v>
      </c>
      <c r="G59" s="165">
        <v>1093.3679999999999</v>
      </c>
      <c r="H59" s="165">
        <v>228.03399999999999</v>
      </c>
      <c r="I59" s="165">
        <v>306.154</v>
      </c>
      <c r="J59" s="165">
        <v>250.29599999999999</v>
      </c>
      <c r="K59" s="165">
        <v>308.88400000000001</v>
      </c>
      <c r="L59" s="165">
        <v>25.341999999999999</v>
      </c>
      <c r="M59" s="165">
        <v>145.089</v>
      </c>
      <c r="N59" s="165">
        <v>51.561</v>
      </c>
      <c r="O59" s="194">
        <f t="shared" si="0"/>
        <v>-64.462502326158429</v>
      </c>
      <c r="P59" s="168">
        <f t="shared" si="1"/>
        <v>103.46065819588034</v>
      </c>
    </row>
    <row r="60" spans="1:16" x14ac:dyDescent="0.25">
      <c r="A60" s="258" t="s">
        <v>167</v>
      </c>
      <c r="B60" s="259"/>
      <c r="C60" s="242" t="s">
        <v>1</v>
      </c>
      <c r="D60" s="242"/>
      <c r="E60" s="242"/>
      <c r="F60" s="165">
        <v>14616.337</v>
      </c>
      <c r="G60" s="165">
        <v>12481.871999999999</v>
      </c>
      <c r="H60" s="165">
        <v>2922.058</v>
      </c>
      <c r="I60" s="165">
        <v>2546.886</v>
      </c>
      <c r="J60" s="165">
        <v>3364.317</v>
      </c>
      <c r="K60" s="165">
        <v>3648.6109999999999</v>
      </c>
      <c r="L60" s="165">
        <v>646.82000000000005</v>
      </c>
      <c r="M60" s="165">
        <v>662.87599999999998</v>
      </c>
      <c r="N60" s="165">
        <v>691.95600000000002</v>
      </c>
      <c r="O60" s="194">
        <f t="shared" si="0"/>
        <v>4.3869441645194627</v>
      </c>
      <c r="P60" s="168">
        <f t="shared" si="1"/>
        <v>6.9781392041062418</v>
      </c>
    </row>
    <row r="61" spans="1:16" x14ac:dyDescent="0.25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7"/>
    </row>
    <row r="62" spans="1:16" x14ac:dyDescent="0.25">
      <c r="A62" s="323" t="s">
        <v>36</v>
      </c>
      <c r="B62" s="324"/>
      <c r="C62" s="273" t="s">
        <v>147</v>
      </c>
      <c r="D62" s="273"/>
      <c r="E62" s="273"/>
      <c r="F62" s="188">
        <f>SUM(F7:F60)</f>
        <v>900997.42399999988</v>
      </c>
      <c r="G62" s="188">
        <f t="shared" ref="G62:N62" si="2">SUM(G7:G60)</f>
        <v>939443.29799999995</v>
      </c>
      <c r="H62" s="188">
        <f t="shared" si="2"/>
        <v>197019.63100000011</v>
      </c>
      <c r="I62" s="188">
        <f t="shared" si="2"/>
        <v>227651.74099999998</v>
      </c>
      <c r="J62" s="188">
        <f t="shared" si="2"/>
        <v>250123.24300000002</v>
      </c>
      <c r="K62" s="188">
        <f t="shared" si="2"/>
        <v>264648.68299999996</v>
      </c>
      <c r="L62" s="188">
        <f t="shared" si="2"/>
        <v>68186.117000000042</v>
      </c>
      <c r="M62" s="188">
        <f t="shared" si="2"/>
        <v>74815.29100000007</v>
      </c>
      <c r="N62" s="188">
        <f t="shared" si="2"/>
        <v>61817.550000000017</v>
      </c>
      <c r="O62" s="198">
        <f>N62/M62*100-100</f>
        <v>-17.373107591067239</v>
      </c>
      <c r="P62" s="191">
        <f>N62/L62*100-100</f>
        <v>-9.3399760540698082</v>
      </c>
    </row>
    <row r="63" spans="1:16" s="18" customFormat="1" ht="13.5" customHeight="1" x14ac:dyDescent="0.2">
      <c r="A63" s="94">
        <v>1</v>
      </c>
      <c r="B63" s="322" t="s">
        <v>148</v>
      </c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90"/>
      <c r="P63" s="90"/>
    </row>
    <row r="64" spans="1:16" s="18" customFormat="1" ht="13.5" customHeight="1" x14ac:dyDescent="0.2">
      <c r="A64" s="81">
        <v>2</v>
      </c>
      <c r="B64" s="270" t="s">
        <v>39</v>
      </c>
      <c r="C64" s="270"/>
      <c r="D64" s="270"/>
      <c r="E64" s="270"/>
      <c r="F64" s="270"/>
      <c r="G64" s="270"/>
      <c r="H64" s="270"/>
      <c r="I64" s="90"/>
      <c r="J64" s="90"/>
      <c r="K64" s="90"/>
      <c r="L64" s="90"/>
      <c r="M64" s="90"/>
      <c r="N64" s="90"/>
      <c r="O64" s="90"/>
      <c r="P64" s="90"/>
    </row>
    <row r="65" spans="1:16" s="18" customFormat="1" ht="13.5" customHeight="1" x14ac:dyDescent="0.2">
      <c r="A65" s="215" t="s">
        <v>40</v>
      </c>
      <c r="B65" s="215"/>
      <c r="C65" s="215"/>
      <c r="D65" s="215"/>
      <c r="E65" s="215"/>
      <c r="F65" s="82"/>
      <c r="G65" s="82"/>
      <c r="H65" s="82"/>
      <c r="I65" s="90"/>
      <c r="J65" s="90"/>
      <c r="K65" s="90"/>
      <c r="L65" s="90"/>
      <c r="M65" s="90"/>
      <c r="N65" s="90"/>
      <c r="O65" s="90"/>
      <c r="P65" s="90"/>
    </row>
    <row r="66" spans="1:16" s="19" customFormat="1" ht="13.5" customHeight="1" x14ac:dyDescent="0.2">
      <c r="A66" s="83" t="s">
        <v>81</v>
      </c>
      <c r="B66" s="88"/>
      <c r="C66" s="83"/>
      <c r="D66" s="84"/>
      <c r="E66" s="85"/>
      <c r="F66" s="86"/>
      <c r="G66" s="86"/>
      <c r="H66" s="86"/>
      <c r="I66" s="88"/>
      <c r="J66" s="88"/>
      <c r="K66" s="88"/>
      <c r="L66" s="88"/>
      <c r="M66" s="88"/>
      <c r="N66" s="88"/>
      <c r="O66" s="88"/>
      <c r="P66" s="88"/>
    </row>
    <row r="67" spans="1:16" s="19" customFormat="1" ht="13.5" customHeight="1" x14ac:dyDescent="0.2">
      <c r="A67" s="83" t="s">
        <v>167</v>
      </c>
      <c r="B67" s="199" t="s">
        <v>168</v>
      </c>
      <c r="C67" s="83"/>
      <c r="D67" s="84"/>
      <c r="E67" s="85"/>
      <c r="F67" s="86"/>
      <c r="G67" s="86"/>
      <c r="H67" s="86"/>
      <c r="I67" s="88"/>
      <c r="J67" s="88"/>
      <c r="K67" s="88"/>
      <c r="L67" s="88"/>
      <c r="M67" s="88"/>
      <c r="N67" s="88"/>
      <c r="O67" s="88"/>
      <c r="P67" s="88"/>
    </row>
    <row r="68" spans="1:16" s="19" customFormat="1" ht="13.5" customHeight="1" x14ac:dyDescent="0.2">
      <c r="A68" s="200" t="s">
        <v>82</v>
      </c>
      <c r="B68" s="200"/>
      <c r="C68" s="87" t="s">
        <v>83</v>
      </c>
      <c r="D68" s="88"/>
      <c r="E68" s="88"/>
      <c r="F68" s="86"/>
      <c r="G68" s="86"/>
      <c r="H68" s="86"/>
      <c r="I68" s="88"/>
      <c r="J68" s="88"/>
      <c r="K68" s="88"/>
      <c r="L68" s="88"/>
      <c r="M68" s="88"/>
      <c r="N68" s="88"/>
      <c r="O68" s="88"/>
      <c r="P68" s="88"/>
    </row>
    <row r="69" spans="1:16" s="19" customFormat="1" ht="13.5" customHeight="1" x14ac:dyDescent="0.2">
      <c r="A69" s="88"/>
      <c r="B69" s="89"/>
      <c r="C69" s="85" t="s">
        <v>43</v>
      </c>
      <c r="D69" s="88"/>
      <c r="E69" s="88"/>
      <c r="F69" s="86"/>
      <c r="G69" s="86"/>
      <c r="H69" s="86"/>
      <c r="I69" s="88"/>
      <c r="J69" s="88"/>
      <c r="K69" s="88"/>
      <c r="L69" s="88"/>
      <c r="M69" s="88"/>
      <c r="N69" s="88"/>
      <c r="O69" s="88"/>
      <c r="P69" s="88"/>
    </row>
    <row r="70" spans="1:16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  <row r="72" spans="1:16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</row>
    <row r="73" spans="1:16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</row>
    <row r="74" spans="1:16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</row>
    <row r="75" spans="1:16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</row>
    <row r="76" spans="1:16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</row>
    <row r="77" spans="1:16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</row>
    <row r="78" spans="1:16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</row>
    <row r="80" spans="1:16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</row>
    <row r="81" spans="1:16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</row>
    <row r="85" spans="1:16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</row>
    <row r="86" spans="1:16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</row>
    <row r="87" spans="1:16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6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</row>
    <row r="89" spans="1:16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</row>
    <row r="90" spans="1:16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</row>
    <row r="91" spans="1:16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</row>
    <row r="92" spans="1:16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</row>
    <row r="93" spans="1:16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</row>
    <row r="94" spans="1:16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</row>
    <row r="96" spans="1:16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1:16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1:16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6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1:16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6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2" spans="1:16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</row>
    <row r="103" spans="1:16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  <row r="104" spans="1:16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</row>
    <row r="105" spans="1:16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</row>
    <row r="108" spans="1:16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</row>
    <row r="109" spans="1:16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</row>
    <row r="110" spans="1:16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</row>
    <row r="111" spans="1:16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</row>
    <row r="112" spans="1:16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1:16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</row>
    <row r="114" spans="1:16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</row>
    <row r="116" spans="1:16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</row>
    <row r="117" spans="1:16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</row>
    <row r="118" spans="1:16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</row>
    <row r="119" spans="1:16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</row>
    <row r="120" spans="1:16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</row>
    <row r="121" spans="1:16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</row>
    <row r="123" spans="1:16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</row>
    <row r="125" spans="1:16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</row>
    <row r="127" spans="1:16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</row>
    <row r="128" spans="1:16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</row>
    <row r="129" spans="1:16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</row>
    <row r="130" spans="1:16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</row>
    <row r="131" spans="1:16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</row>
    <row r="132" spans="1:16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</row>
    <row r="138" spans="1:16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</row>
    <row r="139" spans="1:16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</row>
    <row r="141" spans="1:16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6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</row>
    <row r="144" spans="1:16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</row>
    <row r="145" spans="1:16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</row>
    <row r="147" spans="1:16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</row>
    <row r="148" spans="1:16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</row>
    <row r="149" spans="1:16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pans="1:16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</row>
    <row r="151" spans="1:16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</row>
    <row r="153" spans="1:16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</row>
    <row r="154" spans="1:16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</row>
    <row r="155" spans="1:16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</row>
    <row r="156" spans="1:16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</row>
    <row r="157" spans="1:16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</row>
    <row r="158" spans="1:16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</row>
    <row r="160" spans="1:16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</row>
    <row r="162" spans="1:16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1:16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1:16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1:16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1:16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1:16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1:16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1:16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1:16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1: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1: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1: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1: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1: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1: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1: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1: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1: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1: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1: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1: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1: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1: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1: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1:16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1:16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1:16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1:16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1:16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1:16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1:16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1:16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1:16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1:16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1:16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</sheetData>
  <mergeCells count="123">
    <mergeCell ref="L4:N4"/>
    <mergeCell ref="O4:P4"/>
    <mergeCell ref="H5:K5"/>
    <mergeCell ref="M5:N5"/>
    <mergeCell ref="O5:O6"/>
    <mergeCell ref="P5:P6"/>
    <mergeCell ref="A2:B2"/>
    <mergeCell ref="C2:G2"/>
    <mergeCell ref="A4:B6"/>
    <mergeCell ref="C4:E6"/>
    <mergeCell ref="F4:G5"/>
    <mergeCell ref="H4:K4"/>
    <mergeCell ref="A13:B13"/>
    <mergeCell ref="A14:B14"/>
    <mergeCell ref="A15:B15"/>
    <mergeCell ref="C7:E7"/>
    <mergeCell ref="C8:E8"/>
    <mergeCell ref="C9:E9"/>
    <mergeCell ref="C10:E10"/>
    <mergeCell ref="C11:E11"/>
    <mergeCell ref="C12:E12"/>
    <mergeCell ref="C15:E15"/>
    <mergeCell ref="A7:B7"/>
    <mergeCell ref="A8:B8"/>
    <mergeCell ref="A9:B9"/>
    <mergeCell ref="A10:B10"/>
    <mergeCell ref="A11:B11"/>
    <mergeCell ref="A12:B12"/>
    <mergeCell ref="C23:E23"/>
    <mergeCell ref="C24:E24"/>
    <mergeCell ref="C25:E25"/>
    <mergeCell ref="C26:E26"/>
    <mergeCell ref="C27:E27"/>
    <mergeCell ref="C28:E28"/>
    <mergeCell ref="C16:E16"/>
    <mergeCell ref="C17:E17"/>
    <mergeCell ref="C18:E18"/>
    <mergeCell ref="C19:E19"/>
    <mergeCell ref="C20:E20"/>
    <mergeCell ref="C22:E22"/>
    <mergeCell ref="C21:E21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C46:E46"/>
    <mergeCell ref="A24:B24"/>
    <mergeCell ref="A25:B25"/>
    <mergeCell ref="A26:B26"/>
    <mergeCell ref="A27:B27"/>
    <mergeCell ref="A28:B28"/>
    <mergeCell ref="A29:B29"/>
    <mergeCell ref="C59:E59"/>
    <mergeCell ref="C60:E60"/>
    <mergeCell ref="A16:B16"/>
    <mergeCell ref="A17:B17"/>
    <mergeCell ref="A18:B18"/>
    <mergeCell ref="A19:B19"/>
    <mergeCell ref="A20:B20"/>
    <mergeCell ref="A21:B21"/>
    <mergeCell ref="A22:B22"/>
    <mergeCell ref="A23:B23"/>
    <mergeCell ref="C53:E53"/>
    <mergeCell ref="C54:E54"/>
    <mergeCell ref="C55:E55"/>
    <mergeCell ref="C56:E56"/>
    <mergeCell ref="C57:E57"/>
    <mergeCell ref="C58:E58"/>
    <mergeCell ref="C47:E47"/>
    <mergeCell ref="C48:E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B63:N63"/>
    <mergeCell ref="B64:H64"/>
    <mergeCell ref="A65:E65"/>
    <mergeCell ref="A60:B60"/>
    <mergeCell ref="A62:B62"/>
    <mergeCell ref="C62:E62"/>
    <mergeCell ref="A54:B54"/>
    <mergeCell ref="A55:B55"/>
    <mergeCell ref="A56:B56"/>
    <mergeCell ref="A57:B57"/>
    <mergeCell ref="A58:B58"/>
    <mergeCell ref="A59:B59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80"/>
  <sheetViews>
    <sheetView topLeftCell="A4" workbookViewId="0">
      <selection activeCell="A2" sqref="A2:R26"/>
    </sheetView>
  </sheetViews>
  <sheetFormatPr defaultRowHeight="15" x14ac:dyDescent="0.25"/>
  <cols>
    <col min="1" max="1" width="5.42578125" style="34" customWidth="1"/>
    <col min="2" max="2" width="3.42578125" style="34" customWidth="1"/>
    <col min="3" max="3" width="7" style="34" customWidth="1"/>
    <col min="4" max="5" width="9.140625" style="34"/>
    <col min="6" max="6" width="17.5703125" style="34" customWidth="1"/>
    <col min="7" max="16" width="7.28515625" style="34" customWidth="1"/>
    <col min="17" max="17" width="8.28515625" style="34" customWidth="1"/>
    <col min="18" max="18" width="9" style="34" customWidth="1"/>
    <col min="19" max="21" width="10.140625" style="34" bestFit="1" customWidth="1"/>
    <col min="22" max="53" width="9.140625" style="34"/>
  </cols>
  <sheetData>
    <row r="2" spans="1:53" ht="18" customHeight="1" x14ac:dyDescent="0.25">
      <c r="A2" s="327" t="s">
        <v>175</v>
      </c>
      <c r="B2" s="327"/>
      <c r="C2" s="127" t="s">
        <v>150</v>
      </c>
      <c r="D2" s="128"/>
      <c r="E2" s="128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53" ht="17.25" x14ac:dyDescent="0.25">
      <c r="A3" s="95"/>
      <c r="B3" s="130"/>
      <c r="C3" s="131" t="s">
        <v>187</v>
      </c>
      <c r="D3" s="201"/>
      <c r="E3" s="201"/>
      <c r="F3" s="95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53" s="1" customFormat="1" ht="15.75" customHeight="1" x14ac:dyDescent="0.2">
      <c r="A4" s="328" t="s">
        <v>126</v>
      </c>
      <c r="B4" s="329"/>
      <c r="C4" s="329"/>
      <c r="D4" s="329"/>
      <c r="E4" s="329"/>
      <c r="F4" s="330"/>
      <c r="G4" s="249" t="s">
        <v>4</v>
      </c>
      <c r="H4" s="280"/>
      <c r="I4" s="251"/>
      <c r="J4" s="281" t="s">
        <v>5</v>
      </c>
      <c r="K4" s="282"/>
      <c r="L4" s="282"/>
      <c r="M4" s="283"/>
      <c r="N4" s="281" t="s">
        <v>10</v>
      </c>
      <c r="O4" s="282"/>
      <c r="P4" s="282"/>
      <c r="Q4" s="281" t="s">
        <v>127</v>
      </c>
      <c r="R4" s="283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s="1" customFormat="1" ht="15.75" customHeight="1" x14ac:dyDescent="0.2">
      <c r="A5" s="331"/>
      <c r="B5" s="332"/>
      <c r="C5" s="332"/>
      <c r="D5" s="332"/>
      <c r="E5" s="332"/>
      <c r="F5" s="333"/>
      <c r="G5" s="255"/>
      <c r="H5" s="256"/>
      <c r="I5" s="257"/>
      <c r="J5" s="281">
        <v>2018</v>
      </c>
      <c r="K5" s="282"/>
      <c r="L5" s="282"/>
      <c r="M5" s="283"/>
      <c r="N5" s="132">
        <v>2018</v>
      </c>
      <c r="O5" s="281">
        <v>2019</v>
      </c>
      <c r="P5" s="283"/>
      <c r="Q5" s="261" t="s">
        <v>128</v>
      </c>
      <c r="R5" s="337" t="s">
        <v>129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s="1" customFormat="1" ht="15.75" customHeight="1" x14ac:dyDescent="0.2">
      <c r="A6" s="334"/>
      <c r="B6" s="335"/>
      <c r="C6" s="335"/>
      <c r="D6" s="335"/>
      <c r="E6" s="335"/>
      <c r="F6" s="336"/>
      <c r="G6" s="133">
        <v>2016</v>
      </c>
      <c r="H6" s="134">
        <v>2017</v>
      </c>
      <c r="I6" s="135">
        <v>2018</v>
      </c>
      <c r="J6" s="133" t="s">
        <v>6</v>
      </c>
      <c r="K6" s="134" t="s">
        <v>7</v>
      </c>
      <c r="L6" s="134" t="s">
        <v>8</v>
      </c>
      <c r="M6" s="135" t="s">
        <v>9</v>
      </c>
      <c r="N6" s="133" t="s">
        <v>11</v>
      </c>
      <c r="O6" s="100" t="s">
        <v>12</v>
      </c>
      <c r="P6" s="135" t="s">
        <v>130</v>
      </c>
      <c r="Q6" s="265"/>
      <c r="R6" s="338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s="1" customFormat="1" ht="14.25" x14ac:dyDescent="0.2">
      <c r="A7" s="284" t="s">
        <v>91</v>
      </c>
      <c r="B7" s="285"/>
      <c r="C7" s="285"/>
      <c r="D7" s="285"/>
      <c r="E7" s="285"/>
      <c r="F7" s="247"/>
      <c r="G7" s="103">
        <v>235809.65900000001</v>
      </c>
      <c r="H7" s="136">
        <v>232794.367</v>
      </c>
      <c r="I7" s="105">
        <v>249568.28900000002</v>
      </c>
      <c r="J7" s="103">
        <v>54433.898000000001</v>
      </c>
      <c r="K7" s="136">
        <v>58856.082000000002</v>
      </c>
      <c r="L7" s="136">
        <v>63637.864000000001</v>
      </c>
      <c r="M7" s="105">
        <v>72640.445000000007</v>
      </c>
      <c r="N7" s="103">
        <v>16679.620999999999</v>
      </c>
      <c r="O7" s="136">
        <v>16362.878000000001</v>
      </c>
      <c r="P7" s="105">
        <v>14360.09</v>
      </c>
      <c r="Q7" s="144">
        <f>P7/O7*100-100</f>
        <v>-12.239827247993901</v>
      </c>
      <c r="R7" s="108">
        <f>P7/N7*100-100</f>
        <v>-13.90637712931246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s="1" customFormat="1" ht="14.25" x14ac:dyDescent="0.2">
      <c r="A8" s="275" t="s">
        <v>131</v>
      </c>
      <c r="B8" s="242"/>
      <c r="C8" s="242"/>
      <c r="D8" s="242"/>
      <c r="E8" s="242"/>
      <c r="F8" s="243"/>
      <c r="G8" s="101">
        <v>12568.290999999999</v>
      </c>
      <c r="H8" s="107">
        <v>11547.919</v>
      </c>
      <c r="I8" s="102">
        <v>11226.130000000001</v>
      </c>
      <c r="J8" s="101">
        <v>3197.2379999999998</v>
      </c>
      <c r="K8" s="107">
        <v>2570.9760000000001</v>
      </c>
      <c r="L8" s="107">
        <v>2530.0410000000002</v>
      </c>
      <c r="M8" s="102">
        <v>2927.875</v>
      </c>
      <c r="N8" s="101">
        <v>1004.175</v>
      </c>
      <c r="O8" s="107">
        <v>460.93799999999999</v>
      </c>
      <c r="P8" s="102">
        <v>595.16700000000003</v>
      </c>
      <c r="Q8" s="144">
        <f t="shared" ref="Q8:Q16" si="0">P8/O8*100-100</f>
        <v>29.120836207906478</v>
      </c>
      <c r="R8" s="108">
        <f t="shared" ref="R8:R16" si="1">P8/N8*100-100</f>
        <v>-40.730749122413911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1" customFormat="1" ht="14.25" x14ac:dyDescent="0.2">
      <c r="A9" s="275" t="s">
        <v>92</v>
      </c>
      <c r="B9" s="242"/>
      <c r="C9" s="242"/>
      <c r="D9" s="242"/>
      <c r="E9" s="242"/>
      <c r="F9" s="243"/>
      <c r="G9" s="101">
        <v>21316.769</v>
      </c>
      <c r="H9" s="107">
        <v>24438.243999999999</v>
      </c>
      <c r="I9" s="102">
        <v>31810.474000000002</v>
      </c>
      <c r="J9" s="101">
        <v>3684.78</v>
      </c>
      <c r="K9" s="107">
        <v>8384.16</v>
      </c>
      <c r="L9" s="107">
        <v>9624.3279999999995</v>
      </c>
      <c r="M9" s="102">
        <v>10117.206</v>
      </c>
      <c r="N9" s="101">
        <v>1096.1300000000001</v>
      </c>
      <c r="O9" s="107">
        <v>1264.7809999999999</v>
      </c>
      <c r="P9" s="102">
        <v>2996.7829999999999</v>
      </c>
      <c r="Q9" s="144">
        <f t="shared" si="0"/>
        <v>136.94086169858656</v>
      </c>
      <c r="R9" s="108">
        <f t="shared" si="1"/>
        <v>173.39667740140305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1" customFormat="1" ht="14.25" x14ac:dyDescent="0.2">
      <c r="A10" s="275" t="s">
        <v>132</v>
      </c>
      <c r="B10" s="242"/>
      <c r="C10" s="242"/>
      <c r="D10" s="242"/>
      <c r="E10" s="242"/>
      <c r="F10" s="243"/>
      <c r="G10" s="101">
        <v>122283.95</v>
      </c>
      <c r="H10" s="107">
        <v>143388.98499999999</v>
      </c>
      <c r="I10" s="102">
        <v>173370.258</v>
      </c>
      <c r="J10" s="101">
        <v>31254.016</v>
      </c>
      <c r="K10" s="107">
        <v>46305.67</v>
      </c>
      <c r="L10" s="107">
        <v>52854.15</v>
      </c>
      <c r="M10" s="102">
        <v>42956.421999999999</v>
      </c>
      <c r="N10" s="101">
        <v>17319.108</v>
      </c>
      <c r="O10" s="107">
        <v>15679.465</v>
      </c>
      <c r="P10" s="102">
        <v>13680.055</v>
      </c>
      <c r="Q10" s="144">
        <f t="shared" si="0"/>
        <v>-12.751774374954763</v>
      </c>
      <c r="R10" s="108">
        <f t="shared" si="1"/>
        <v>-21.01178074529011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1" customFormat="1" ht="14.25" x14ac:dyDescent="0.2">
      <c r="A11" s="275" t="s">
        <v>133</v>
      </c>
      <c r="B11" s="242"/>
      <c r="C11" s="242"/>
      <c r="D11" s="242"/>
      <c r="E11" s="242"/>
      <c r="F11" s="243"/>
      <c r="G11" s="101">
        <v>5654.4970000000003</v>
      </c>
      <c r="H11" s="107">
        <v>5766.2330000000002</v>
      </c>
      <c r="I11" s="102">
        <v>6143.5430000000006</v>
      </c>
      <c r="J11" s="101">
        <v>1129.019</v>
      </c>
      <c r="K11" s="107">
        <v>1630.704</v>
      </c>
      <c r="L11" s="107">
        <v>1574.297</v>
      </c>
      <c r="M11" s="102">
        <v>1809.5229999999999</v>
      </c>
      <c r="N11" s="101">
        <v>454.02499999999998</v>
      </c>
      <c r="O11" s="107">
        <v>494.64100000000002</v>
      </c>
      <c r="P11" s="102">
        <v>289.20100000000002</v>
      </c>
      <c r="Q11" s="144">
        <f t="shared" si="0"/>
        <v>-41.533152326636888</v>
      </c>
      <c r="R11" s="108">
        <f t="shared" si="1"/>
        <v>-36.302846759539662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1" customFormat="1" ht="14.25" x14ac:dyDescent="0.2">
      <c r="A12" s="275" t="s">
        <v>134</v>
      </c>
      <c r="B12" s="242"/>
      <c r="C12" s="242"/>
      <c r="D12" s="242"/>
      <c r="E12" s="242"/>
      <c r="F12" s="243"/>
      <c r="G12" s="101">
        <v>67572.948000000004</v>
      </c>
      <c r="H12" s="107">
        <v>62072.482000000004</v>
      </c>
      <c r="I12" s="102">
        <v>70209.115000000005</v>
      </c>
      <c r="J12" s="101">
        <v>16254.769</v>
      </c>
      <c r="K12" s="107">
        <v>15466.654</v>
      </c>
      <c r="L12" s="107">
        <v>18539.571</v>
      </c>
      <c r="M12" s="102">
        <v>19948.120999999999</v>
      </c>
      <c r="N12" s="101">
        <v>5845.5190000000002</v>
      </c>
      <c r="O12" s="107">
        <v>3956.1410000000001</v>
      </c>
      <c r="P12" s="102">
        <v>4768.625</v>
      </c>
      <c r="Q12" s="144">
        <f t="shared" si="0"/>
        <v>20.537286208959699</v>
      </c>
      <c r="R12" s="108">
        <f t="shared" si="1"/>
        <v>-18.422555807277348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1" customFormat="1" ht="14.25" x14ac:dyDescent="0.2">
      <c r="A13" s="275" t="s">
        <v>135</v>
      </c>
      <c r="B13" s="242"/>
      <c r="C13" s="242"/>
      <c r="D13" s="242"/>
      <c r="E13" s="242"/>
      <c r="F13" s="243"/>
      <c r="G13" s="101">
        <v>144925.63800000001</v>
      </c>
      <c r="H13" s="107">
        <v>148194.37700000001</v>
      </c>
      <c r="I13" s="102">
        <v>139555.13500000001</v>
      </c>
      <c r="J13" s="101">
        <v>30286.911</v>
      </c>
      <c r="K13" s="107">
        <v>31856.831999999999</v>
      </c>
      <c r="L13" s="107">
        <v>34989.978000000003</v>
      </c>
      <c r="M13" s="102">
        <v>42421.413999999997</v>
      </c>
      <c r="N13" s="101">
        <v>9875.1219999999994</v>
      </c>
      <c r="O13" s="107">
        <v>13183.174999999999</v>
      </c>
      <c r="P13" s="102">
        <v>10621.781000000001</v>
      </c>
      <c r="Q13" s="144">
        <f t="shared" si="0"/>
        <v>-19.429264953245323</v>
      </c>
      <c r="R13" s="108">
        <f t="shared" si="1"/>
        <v>7.5610103854919544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1" customFormat="1" ht="14.25" x14ac:dyDescent="0.2">
      <c r="A14" s="275" t="s">
        <v>93</v>
      </c>
      <c r="B14" s="242"/>
      <c r="C14" s="242"/>
      <c r="D14" s="242"/>
      <c r="E14" s="242"/>
      <c r="F14" s="243"/>
      <c r="G14" s="101">
        <v>190595.10699999999</v>
      </c>
      <c r="H14" s="107">
        <v>178973.476</v>
      </c>
      <c r="I14" s="102">
        <v>175742.402</v>
      </c>
      <c r="J14" s="101">
        <v>40212.733</v>
      </c>
      <c r="K14" s="107">
        <v>44295.839</v>
      </c>
      <c r="L14" s="107">
        <v>44785.633999999998</v>
      </c>
      <c r="M14" s="102">
        <v>46448.196000000004</v>
      </c>
      <c r="N14" s="101">
        <v>11234.798000000001</v>
      </c>
      <c r="O14" s="107">
        <v>16208.47</v>
      </c>
      <c r="P14" s="102">
        <v>9533.4349999999995</v>
      </c>
      <c r="Q14" s="144">
        <f t="shared" si="0"/>
        <v>-41.182387973695235</v>
      </c>
      <c r="R14" s="108">
        <f t="shared" si="1"/>
        <v>-15.143690166926021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1" customFormat="1" ht="14.25" x14ac:dyDescent="0.2">
      <c r="A15" s="275" t="s">
        <v>136</v>
      </c>
      <c r="B15" s="242"/>
      <c r="C15" s="242"/>
      <c r="D15" s="242"/>
      <c r="E15" s="242"/>
      <c r="F15" s="243"/>
      <c r="G15" s="101">
        <v>98260.074999999997</v>
      </c>
      <c r="H15" s="107">
        <v>93808.585999999996</v>
      </c>
      <c r="I15" s="102">
        <v>81782.657999999996</v>
      </c>
      <c r="J15" s="101">
        <v>16558.844000000001</v>
      </c>
      <c r="K15" s="107">
        <v>18277.342000000001</v>
      </c>
      <c r="L15" s="107">
        <v>21584.893</v>
      </c>
      <c r="M15" s="102">
        <v>25361.579000000002</v>
      </c>
      <c r="N15" s="101">
        <v>4677.6189999999997</v>
      </c>
      <c r="O15" s="107">
        <v>7201.5870000000004</v>
      </c>
      <c r="P15" s="102">
        <v>4972.4129999999996</v>
      </c>
      <c r="Q15" s="144">
        <f t="shared" si="0"/>
        <v>-30.953927238537844</v>
      </c>
      <c r="R15" s="108">
        <f t="shared" si="1"/>
        <v>6.302223417512181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1" customFormat="1" ht="14.25" x14ac:dyDescent="0.2">
      <c r="A16" s="275" t="s">
        <v>137</v>
      </c>
      <c r="B16" s="242"/>
      <c r="C16" s="242"/>
      <c r="D16" s="242"/>
      <c r="E16" s="242"/>
      <c r="F16" s="243"/>
      <c r="G16" s="101">
        <v>18.23</v>
      </c>
      <c r="H16" s="107">
        <v>12.755000000000001</v>
      </c>
      <c r="I16" s="102">
        <v>35.294000000000004</v>
      </c>
      <c r="J16" s="101">
        <v>7.423</v>
      </c>
      <c r="K16" s="107">
        <v>7.4820000000000002</v>
      </c>
      <c r="L16" s="107">
        <v>2.4870000000000001</v>
      </c>
      <c r="M16" s="102">
        <v>17.902000000000001</v>
      </c>
      <c r="N16" s="141">
        <v>0</v>
      </c>
      <c r="O16" s="107">
        <v>3.2149999999999999</v>
      </c>
      <c r="P16" s="102">
        <v>0</v>
      </c>
      <c r="Q16" s="144">
        <f t="shared" si="0"/>
        <v>-100</v>
      </c>
      <c r="R16" s="108" t="e">
        <f t="shared" si="1"/>
        <v>#DIV/0!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1" customFormat="1" ht="14.25" x14ac:dyDescent="0.2">
      <c r="A17" s="258"/>
      <c r="B17" s="259"/>
      <c r="C17" s="259"/>
      <c r="D17" s="259"/>
      <c r="E17" s="259"/>
      <c r="F17" s="276"/>
      <c r="G17" s="202"/>
      <c r="H17" s="203"/>
      <c r="I17" s="143"/>
      <c r="J17" s="202"/>
      <c r="K17" s="203"/>
      <c r="L17" s="203"/>
      <c r="M17" s="143"/>
      <c r="N17" s="202"/>
      <c r="O17" s="203"/>
      <c r="P17" s="143"/>
      <c r="Q17" s="144"/>
      <c r="R17" s="10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1" customFormat="1" ht="14.25" x14ac:dyDescent="0.2">
      <c r="A18" s="277" t="s">
        <v>37</v>
      </c>
      <c r="B18" s="278"/>
      <c r="C18" s="278"/>
      <c r="D18" s="278"/>
      <c r="E18" s="278"/>
      <c r="F18" s="279"/>
      <c r="G18" s="204">
        <f>SUM(G7:G16)</f>
        <v>899005.16399999999</v>
      </c>
      <c r="H18" s="205">
        <f t="shared" ref="H18:P18" si="2">SUM(H7:H16)</f>
        <v>900997.424</v>
      </c>
      <c r="I18" s="205">
        <f t="shared" si="2"/>
        <v>939443.29800000018</v>
      </c>
      <c r="J18" s="204">
        <f t="shared" si="2"/>
        <v>197019.63100000002</v>
      </c>
      <c r="K18" s="205">
        <f t="shared" si="2"/>
        <v>227651.74100000001</v>
      </c>
      <c r="L18" s="205">
        <f t="shared" si="2"/>
        <v>250123.24300000002</v>
      </c>
      <c r="M18" s="206">
        <f t="shared" si="2"/>
        <v>264648.68300000002</v>
      </c>
      <c r="N18" s="204">
        <f t="shared" si="2"/>
        <v>68186.116999999998</v>
      </c>
      <c r="O18" s="205">
        <f t="shared" si="2"/>
        <v>74815.290999999997</v>
      </c>
      <c r="P18" s="206">
        <f t="shared" si="2"/>
        <v>61817.55</v>
      </c>
      <c r="Q18" s="207">
        <f>P18/O18*100-100</f>
        <v>-17.373107591067168</v>
      </c>
      <c r="R18" s="208">
        <f>P18/N18*100-100</f>
        <v>-9.3399760540697656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8" customFormat="1" ht="12.75" x14ac:dyDescent="0.2">
      <c r="A19" s="113">
        <v>1</v>
      </c>
      <c r="B19" s="322" t="s">
        <v>148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115"/>
      <c r="P19" s="115"/>
      <c r="Q19" s="115"/>
      <c r="R19" s="115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8" customFormat="1" ht="12.75" customHeight="1" x14ac:dyDescent="0.2">
      <c r="A20" s="113">
        <v>2</v>
      </c>
      <c r="B20" s="270" t="s">
        <v>39</v>
      </c>
      <c r="C20" s="270"/>
      <c r="D20" s="270"/>
      <c r="E20" s="270"/>
      <c r="F20" s="270"/>
      <c r="G20" s="116"/>
      <c r="H20" s="116"/>
      <c r="I20" s="116"/>
      <c r="J20" s="116"/>
      <c r="K20" s="116"/>
      <c r="L20" s="116"/>
      <c r="M20" s="116"/>
      <c r="N20" s="115"/>
      <c r="O20" s="115"/>
      <c r="P20" s="115"/>
      <c r="Q20" s="115"/>
      <c r="R20" s="115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8" customFormat="1" ht="12.75" x14ac:dyDescent="0.2">
      <c r="A21" s="113">
        <v>3</v>
      </c>
      <c r="B21" s="116" t="s">
        <v>95</v>
      </c>
      <c r="C21" s="116"/>
      <c r="D21" s="116"/>
      <c r="E21" s="118"/>
      <c r="F21" s="116"/>
      <c r="G21" s="116"/>
      <c r="H21" s="116"/>
      <c r="I21" s="116"/>
      <c r="J21" s="116"/>
      <c r="K21" s="116"/>
      <c r="L21" s="116"/>
      <c r="M21" s="116"/>
      <c r="N21" s="115"/>
      <c r="O21" s="115"/>
      <c r="P21" s="115"/>
      <c r="Q21" s="115"/>
      <c r="R21" s="115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8" customFormat="1" ht="12.75" x14ac:dyDescent="0.2">
      <c r="A22" s="117" t="s">
        <v>40</v>
      </c>
      <c r="B22" s="116"/>
      <c r="C22" s="116"/>
      <c r="D22" s="116"/>
      <c r="E22" s="118"/>
      <c r="F22" s="116"/>
      <c r="G22" s="116"/>
      <c r="H22" s="116"/>
      <c r="I22" s="116"/>
      <c r="J22" s="116"/>
      <c r="K22" s="116"/>
      <c r="L22" s="116"/>
      <c r="M22" s="116"/>
      <c r="N22" s="115"/>
      <c r="O22" s="115"/>
      <c r="P22" s="115"/>
      <c r="Q22" s="115"/>
      <c r="R22" s="115"/>
      <c r="S22" s="40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s="8" customFormat="1" ht="12.75" x14ac:dyDescent="0.2">
      <c r="A23" s="116" t="s">
        <v>171</v>
      </c>
      <c r="B23" s="119" t="s">
        <v>170</v>
      </c>
      <c r="C23" s="120"/>
      <c r="D23" s="121"/>
      <c r="E23" s="120"/>
      <c r="F23" s="122"/>
      <c r="G23" s="119"/>
      <c r="H23" s="123"/>
      <c r="I23" s="123"/>
      <c r="J23" s="123"/>
      <c r="K23" s="123"/>
      <c r="L23" s="123"/>
      <c r="M23" s="123"/>
      <c r="N23" s="115"/>
      <c r="O23" s="115"/>
      <c r="P23" s="115"/>
      <c r="Q23" s="115"/>
      <c r="R23" s="115"/>
      <c r="S23" s="40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8" customFormat="1" ht="12.75" x14ac:dyDescent="0.2">
      <c r="A24" s="124">
        <v>0</v>
      </c>
      <c r="B24" s="119" t="s">
        <v>185</v>
      </c>
      <c r="C24" s="120"/>
      <c r="D24" s="121"/>
      <c r="E24" s="120"/>
      <c r="F24" s="122"/>
      <c r="G24" s="119"/>
      <c r="H24" s="123"/>
      <c r="I24" s="123"/>
      <c r="J24" s="123"/>
      <c r="K24" s="123"/>
      <c r="L24" s="123"/>
      <c r="M24" s="123"/>
      <c r="N24" s="115"/>
      <c r="O24" s="115"/>
      <c r="P24" s="115"/>
      <c r="Q24" s="115"/>
      <c r="R24" s="115"/>
      <c r="S24" s="40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8" customFormat="1" ht="12.75" x14ac:dyDescent="0.2">
      <c r="A25" s="269" t="s">
        <v>41</v>
      </c>
      <c r="B25" s="269"/>
      <c r="C25" s="120" t="s">
        <v>42</v>
      </c>
      <c r="D25" s="121"/>
      <c r="E25" s="120"/>
      <c r="F25" s="122"/>
      <c r="G25" s="119"/>
      <c r="H25" s="123"/>
      <c r="I25" s="121"/>
      <c r="J25" s="123"/>
      <c r="K25" s="123"/>
      <c r="L25" s="123"/>
      <c r="M25" s="123"/>
      <c r="N25" s="115"/>
      <c r="O25" s="115"/>
      <c r="P25" s="115"/>
      <c r="Q25" s="115"/>
      <c r="R25" s="115"/>
      <c r="S25" s="40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8" customFormat="1" ht="12.75" x14ac:dyDescent="0.2">
      <c r="A26" s="115"/>
      <c r="B26" s="116"/>
      <c r="C26" s="116" t="s">
        <v>43</v>
      </c>
      <c r="D26" s="116"/>
      <c r="E26" s="116"/>
      <c r="F26" s="116"/>
      <c r="G26" s="116"/>
      <c r="H26" s="123"/>
      <c r="I26" s="126"/>
      <c r="J26" s="123"/>
      <c r="K26" s="123"/>
      <c r="L26" s="123"/>
      <c r="M26" s="123"/>
      <c r="N26" s="115"/>
      <c r="O26" s="115"/>
      <c r="P26" s="115"/>
      <c r="Q26" s="115"/>
      <c r="R26" s="115"/>
      <c r="S26" s="40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8" customFormat="1" ht="12.75" x14ac:dyDescent="0.2">
      <c r="A27" s="9"/>
      <c r="B27" s="9"/>
      <c r="C27" s="9"/>
      <c r="D27" s="9"/>
      <c r="E27" s="10"/>
      <c r="F27" s="9"/>
      <c r="G27" s="9"/>
      <c r="H27" s="9"/>
      <c r="I27" s="9"/>
      <c r="J27" s="9"/>
      <c r="K27" s="9"/>
      <c r="L27" s="9"/>
      <c r="M27" s="9"/>
      <c r="N27" s="7"/>
      <c r="O27" s="7"/>
      <c r="P27" s="7"/>
      <c r="Q27" s="7"/>
      <c r="R27" s="7"/>
      <c r="S27" s="40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8" customFormat="1" ht="12.75" x14ac:dyDescent="0.2">
      <c r="A28" s="9"/>
      <c r="B28" s="9"/>
      <c r="C28" s="9"/>
      <c r="D28" s="9"/>
      <c r="E28" s="10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40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8" customFormat="1" ht="12.75" x14ac:dyDescent="0.2">
      <c r="A29" s="9"/>
      <c r="B29" s="9"/>
      <c r="C29" s="9"/>
      <c r="D29" s="9"/>
      <c r="E29" s="10"/>
      <c r="F29" s="9"/>
      <c r="G29" s="9"/>
      <c r="H29" s="9"/>
      <c r="I29" s="9"/>
      <c r="J29" s="9"/>
      <c r="K29" s="9"/>
      <c r="L29" s="9"/>
      <c r="M29" s="9"/>
      <c r="N29" s="7"/>
      <c r="O29" s="7"/>
      <c r="P29" s="7"/>
      <c r="Q29" s="7"/>
      <c r="R29" s="7"/>
      <c r="S29" s="40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8" customFormat="1" ht="12.75" x14ac:dyDescent="0.2">
      <c r="A30" s="9"/>
      <c r="B30" s="9"/>
      <c r="C30" s="9"/>
      <c r="D30" s="9"/>
      <c r="E30" s="10"/>
      <c r="F30" s="9"/>
      <c r="G30" s="9"/>
      <c r="H30" s="9"/>
      <c r="I30" s="9"/>
      <c r="J30" s="9"/>
      <c r="K30" s="9"/>
      <c r="L30" s="9"/>
      <c r="M30" s="9"/>
      <c r="N30" s="7"/>
      <c r="O30" s="7"/>
      <c r="P30" s="7"/>
      <c r="Q30" s="7"/>
      <c r="R30" s="7"/>
      <c r="S30" s="40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8" customFormat="1" ht="12.75" x14ac:dyDescent="0.2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  <c r="L31" s="9"/>
      <c r="M31" s="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8" customFormat="1" ht="12.75" x14ac:dyDescent="0.2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s="8" customFormat="1" ht="12.75" x14ac:dyDescent="0.2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s="8" customFormat="1" ht="12.75" hidden="1" x14ac:dyDescent="0.2">
      <c r="A34" s="9" t="s">
        <v>88</v>
      </c>
      <c r="B34" s="9"/>
      <c r="C34" s="9"/>
      <c r="D34" s="9"/>
      <c r="E34" s="10"/>
      <c r="F34" s="9"/>
      <c r="G34" s="9"/>
      <c r="H34" s="9"/>
      <c r="I34" s="9"/>
      <c r="J34" s="9"/>
      <c r="K34" s="9"/>
      <c r="L34" s="9"/>
      <c r="M34" s="9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s="8" customFormat="1" ht="12.75" hidden="1" x14ac:dyDescent="0.2">
      <c r="A35" s="9" t="s">
        <v>96</v>
      </c>
      <c r="B35" s="11" t="s">
        <v>97</v>
      </c>
      <c r="C35" s="11"/>
      <c r="D35" s="11"/>
      <c r="E35" s="11"/>
      <c r="F35" s="9"/>
      <c r="G35" s="9"/>
      <c r="H35" s="9"/>
      <c r="I35" s="9"/>
      <c r="J35" s="9"/>
      <c r="K35" s="35"/>
      <c r="L35" s="10"/>
      <c r="M35" s="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s="8" customFormat="1" ht="12.75" hidden="1" x14ac:dyDescent="0.2">
      <c r="A36" s="9"/>
      <c r="B36" s="9" t="s">
        <v>98</v>
      </c>
      <c r="C36" s="11"/>
      <c r="D36" s="11"/>
      <c r="E36" s="11"/>
      <c r="F36" s="9"/>
      <c r="G36" s="9"/>
      <c r="H36" s="9"/>
      <c r="I36" s="9"/>
      <c r="J36" s="10"/>
      <c r="K36" s="9"/>
      <c r="L36" s="9"/>
      <c r="M36" s="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s="8" customFormat="1" ht="12.75" hidden="1" x14ac:dyDescent="0.2">
      <c r="A37" s="9"/>
      <c r="B37" s="36" t="s">
        <v>99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 spans="1:53" s="8" customFormat="1" ht="12.75" hidden="1" x14ac:dyDescent="0.2">
      <c r="A38" s="9" t="s">
        <v>100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 spans="1:53" s="8" customFormat="1" ht="12.75" hidden="1" x14ac:dyDescent="0.2">
      <c r="A39" s="9"/>
      <c r="B39" s="9" t="s">
        <v>101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 spans="1:53" s="8" customFormat="1" ht="12.75" hidden="1" x14ac:dyDescent="0.2">
      <c r="A40" s="9"/>
      <c r="B40" s="39" t="s">
        <v>102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 spans="1:53" s="34" customFormat="1" hidden="1" x14ac:dyDescent="0.25"/>
    <row r="42" spans="1:53" s="34" customFormat="1" x14ac:dyDescent="0.25"/>
    <row r="43" spans="1:53" s="34" customFormat="1" x14ac:dyDescent="0.25"/>
    <row r="44" spans="1:53" s="34" customFormat="1" x14ac:dyDescent="0.25"/>
    <row r="45" spans="1:53" s="34" customFormat="1" x14ac:dyDescent="0.25"/>
    <row r="46" spans="1:53" s="34" customFormat="1" x14ac:dyDescent="0.25"/>
    <row r="47" spans="1:53" s="34" customFormat="1" x14ac:dyDescent="0.25"/>
    <row r="48" spans="1:53" s="34" customFormat="1" x14ac:dyDescent="0.25"/>
    <row r="49" s="34" customFormat="1" x14ac:dyDescent="0.25"/>
    <row r="50" s="34" customFormat="1" x14ac:dyDescent="0.25"/>
    <row r="51" s="34" customFormat="1" x14ac:dyDescent="0.25"/>
    <row r="52" s="34" customFormat="1" x14ac:dyDescent="0.25"/>
    <row r="53" s="34" customFormat="1" x14ac:dyDescent="0.25"/>
    <row r="54" s="34" customFormat="1" x14ac:dyDescent="0.25"/>
    <row r="55" s="34" customFormat="1" x14ac:dyDescent="0.25"/>
    <row r="56" s="34" customFormat="1" x14ac:dyDescent="0.25"/>
    <row r="57" s="34" customFormat="1" x14ac:dyDescent="0.25"/>
    <row r="58" s="34" customFormat="1" x14ac:dyDescent="0.25"/>
    <row r="59" s="34" customFormat="1" x14ac:dyDescent="0.25"/>
    <row r="60" s="34" customFormat="1" x14ac:dyDescent="0.25"/>
    <row r="61" s="34" customFormat="1" x14ac:dyDescent="0.25"/>
    <row r="62" s="34" customFormat="1" x14ac:dyDescent="0.25"/>
    <row r="63" s="34" customFormat="1" x14ac:dyDescent="0.25"/>
    <row r="64" s="34" customFormat="1" x14ac:dyDescent="0.25"/>
    <row r="65" s="34" customFormat="1" x14ac:dyDescent="0.25"/>
    <row r="66" s="34" customFormat="1" x14ac:dyDescent="0.25"/>
    <row r="67" s="34" customFormat="1" x14ac:dyDescent="0.25"/>
    <row r="68" s="34" customFormat="1" x14ac:dyDescent="0.25"/>
    <row r="69" s="34" customFormat="1" x14ac:dyDescent="0.25"/>
    <row r="70" s="34" customFormat="1" x14ac:dyDescent="0.25"/>
    <row r="71" s="34" customFormat="1" x14ac:dyDescent="0.25"/>
    <row r="72" s="34" customFormat="1" x14ac:dyDescent="0.25"/>
    <row r="73" s="34" customFormat="1" x14ac:dyDescent="0.25"/>
    <row r="74" s="34" customFormat="1" x14ac:dyDescent="0.25"/>
    <row r="75" s="34" customFormat="1" x14ac:dyDescent="0.25"/>
    <row r="76" s="34" customFormat="1" x14ac:dyDescent="0.25"/>
    <row r="77" s="34" customFormat="1" x14ac:dyDescent="0.25"/>
    <row r="78" s="34" customFormat="1" x14ac:dyDescent="0.25"/>
    <row r="79" s="34" customFormat="1" x14ac:dyDescent="0.25"/>
    <row r="80" s="34" customFormat="1" x14ac:dyDescent="0.25"/>
  </sheetData>
  <mergeCells count="25">
    <mergeCell ref="A4:F6"/>
    <mergeCell ref="G4:I5"/>
    <mergeCell ref="J4:M4"/>
    <mergeCell ref="N4:P4"/>
    <mergeCell ref="Q4:R4"/>
    <mergeCell ref="J5:M5"/>
    <mergeCell ref="O5:P5"/>
    <mergeCell ref="Q5:Q6"/>
    <mergeCell ref="R5:R6"/>
    <mergeCell ref="B20:F20"/>
    <mergeCell ref="A25:B25"/>
    <mergeCell ref="A2:B2"/>
    <mergeCell ref="B19:N19"/>
    <mergeCell ref="A13:F13"/>
    <mergeCell ref="A14:F14"/>
    <mergeCell ref="A15:F15"/>
    <mergeCell ref="A16:F16"/>
    <mergeCell ref="A17:F17"/>
    <mergeCell ref="A18:F18"/>
    <mergeCell ref="A7:F7"/>
    <mergeCell ref="A8:F8"/>
    <mergeCell ref="A9:F9"/>
    <mergeCell ref="A10:F10"/>
    <mergeCell ref="A11:F11"/>
    <mergeCell ref="A12:F12"/>
  </mergeCells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44"/>
  <sheetViews>
    <sheetView workbookViewId="0">
      <selection activeCell="Q1" sqref="Q1"/>
    </sheetView>
  </sheetViews>
  <sheetFormatPr defaultRowHeight="15" x14ac:dyDescent="0.25"/>
  <cols>
    <col min="1" max="2" width="4.85546875" style="34" customWidth="1"/>
    <col min="3" max="3" width="5.5703125" style="34" customWidth="1"/>
    <col min="4" max="4" width="5.85546875" style="34" customWidth="1"/>
    <col min="5" max="65" width="9.140625" style="34"/>
  </cols>
  <sheetData>
    <row r="2" spans="1:17" ht="15.75" x14ac:dyDescent="0.25">
      <c r="A2" s="302" t="s">
        <v>165</v>
      </c>
      <c r="B2" s="302"/>
      <c r="C2" s="303" t="s">
        <v>166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7" ht="17.25" x14ac:dyDescent="0.25">
      <c r="A3" s="151"/>
      <c r="B3" s="152"/>
      <c r="C3" s="304" t="s">
        <v>188</v>
      </c>
      <c r="D3" s="304"/>
      <c r="E3" s="304"/>
      <c r="F3" s="304"/>
      <c r="G3" s="304"/>
      <c r="H3" s="304"/>
      <c r="I3" s="304"/>
      <c r="J3" s="304"/>
      <c r="K3" s="304"/>
      <c r="L3" s="151"/>
      <c r="M3" s="151"/>
      <c r="N3" s="151"/>
      <c r="O3" s="151"/>
      <c r="P3" s="151"/>
    </row>
    <row r="4" spans="1:17" x14ac:dyDescent="0.25">
      <c r="A4" s="305" t="s">
        <v>104</v>
      </c>
      <c r="B4" s="306"/>
      <c r="C4" s="306"/>
      <c r="D4" s="306"/>
      <c r="E4" s="311" t="s">
        <v>4</v>
      </c>
      <c r="F4" s="312"/>
      <c r="G4" s="313"/>
      <c r="H4" s="317" t="s">
        <v>5</v>
      </c>
      <c r="I4" s="317"/>
      <c r="J4" s="317"/>
      <c r="K4" s="318"/>
      <c r="L4" s="317"/>
      <c r="M4" s="317"/>
      <c r="N4" s="318"/>
      <c r="O4" s="319" t="s">
        <v>105</v>
      </c>
      <c r="P4" s="320"/>
    </row>
    <row r="5" spans="1:17" x14ac:dyDescent="0.25">
      <c r="A5" s="307"/>
      <c r="B5" s="308"/>
      <c r="C5" s="308"/>
      <c r="D5" s="308"/>
      <c r="E5" s="314"/>
      <c r="F5" s="315"/>
      <c r="G5" s="316"/>
      <c r="H5" s="321">
        <v>2018</v>
      </c>
      <c r="I5" s="317"/>
      <c r="J5" s="317"/>
      <c r="K5" s="318"/>
      <c r="L5" s="153">
        <v>2018</v>
      </c>
      <c r="M5" s="321">
        <v>2019</v>
      </c>
      <c r="N5" s="318"/>
      <c r="O5" s="298" t="s">
        <v>140</v>
      </c>
      <c r="P5" s="300" t="s">
        <v>15</v>
      </c>
    </row>
    <row r="6" spans="1:17" x14ac:dyDescent="0.25">
      <c r="A6" s="309"/>
      <c r="B6" s="310"/>
      <c r="C6" s="310"/>
      <c r="D6" s="310"/>
      <c r="E6" s="154">
        <v>2016</v>
      </c>
      <c r="F6" s="155">
        <v>2017</v>
      </c>
      <c r="G6" s="156" t="s">
        <v>94</v>
      </c>
      <c r="H6" s="155" t="s">
        <v>6</v>
      </c>
      <c r="I6" s="155" t="s">
        <v>7</v>
      </c>
      <c r="J6" s="155" t="s">
        <v>8</v>
      </c>
      <c r="K6" s="156" t="s">
        <v>106</v>
      </c>
      <c r="L6" s="155" t="s">
        <v>11</v>
      </c>
      <c r="M6" s="157" t="s">
        <v>107</v>
      </c>
      <c r="N6" s="156" t="s">
        <v>139</v>
      </c>
      <c r="O6" s="299"/>
      <c r="P6" s="301"/>
    </row>
    <row r="7" spans="1:17" x14ac:dyDescent="0.25">
      <c r="A7" s="249" t="s">
        <v>108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51"/>
    </row>
    <row r="8" spans="1:17" x14ac:dyDescent="0.25">
      <c r="A8" s="284" t="s">
        <v>109</v>
      </c>
      <c r="B8" s="285"/>
      <c r="C8" s="285"/>
      <c r="D8" s="285"/>
      <c r="E8" s="103">
        <v>16.57</v>
      </c>
      <c r="F8" s="136">
        <v>47.061999999999998</v>
      </c>
      <c r="G8" s="159">
        <v>195.17699999999999</v>
      </c>
      <c r="H8" s="103">
        <v>32.029000000000003</v>
      </c>
      <c r="I8" s="136">
        <v>6.2640000000000002</v>
      </c>
      <c r="J8" s="136">
        <v>136.846</v>
      </c>
      <c r="K8" s="105">
        <v>20.038</v>
      </c>
      <c r="L8" s="103">
        <v>10.983000000000001</v>
      </c>
      <c r="M8" s="136">
        <v>2.7639999999999998</v>
      </c>
      <c r="N8" s="105">
        <v>11.404999999999999</v>
      </c>
      <c r="O8" s="178">
        <f>N8/M8*100-100</f>
        <v>312.62662807525328</v>
      </c>
      <c r="P8" s="179">
        <f>N8/L8*100-100</f>
        <v>3.8423017390512513</v>
      </c>
    </row>
    <row r="9" spans="1:17" x14ac:dyDescent="0.25">
      <c r="A9" s="275" t="s">
        <v>110</v>
      </c>
      <c r="B9" s="242"/>
      <c r="C9" s="242"/>
      <c r="D9" s="242"/>
      <c r="E9" s="101">
        <v>95956.903999999995</v>
      </c>
      <c r="F9" s="107">
        <v>103318.05</v>
      </c>
      <c r="G9" s="166">
        <v>95229.209000000003</v>
      </c>
      <c r="H9" s="101">
        <v>22272.156999999999</v>
      </c>
      <c r="I9" s="107">
        <v>18610.411</v>
      </c>
      <c r="J9" s="107">
        <v>25109.571</v>
      </c>
      <c r="K9" s="102">
        <v>29237.07</v>
      </c>
      <c r="L9" s="101">
        <v>6847.0410000000002</v>
      </c>
      <c r="M9" s="107">
        <v>5836.2389999999996</v>
      </c>
      <c r="N9" s="102">
        <v>3408.107</v>
      </c>
      <c r="O9" s="138">
        <f t="shared" ref="O9:O12" si="0">N9/M9*100-100</f>
        <v>-41.604396255876431</v>
      </c>
      <c r="P9" s="168">
        <f t="shared" ref="P9:P12" si="1">N9/L9*100-100</f>
        <v>-50.225111840282544</v>
      </c>
    </row>
    <row r="10" spans="1:17" x14ac:dyDescent="0.25">
      <c r="A10" s="275" t="s">
        <v>111</v>
      </c>
      <c r="B10" s="242"/>
      <c r="C10" s="242"/>
      <c r="D10" s="242"/>
      <c r="E10" s="101">
        <v>381431.761</v>
      </c>
      <c r="F10" s="107">
        <v>383538.853</v>
      </c>
      <c r="G10" s="166">
        <v>427407.527</v>
      </c>
      <c r="H10" s="101">
        <v>84098.953999999998</v>
      </c>
      <c r="I10" s="107">
        <v>103290.98</v>
      </c>
      <c r="J10" s="107">
        <v>115411.31600000001</v>
      </c>
      <c r="K10" s="102">
        <v>124606.277</v>
      </c>
      <c r="L10" s="101">
        <v>33289.207999999999</v>
      </c>
      <c r="M10" s="107">
        <v>38254.555</v>
      </c>
      <c r="N10" s="102">
        <v>29595.391</v>
      </c>
      <c r="O10" s="138">
        <f t="shared" si="0"/>
        <v>-22.635641690251006</v>
      </c>
      <c r="P10" s="168">
        <f t="shared" si="1"/>
        <v>-11.096139625791039</v>
      </c>
    </row>
    <row r="11" spans="1:17" x14ac:dyDescent="0.25">
      <c r="A11" s="275" t="s">
        <v>112</v>
      </c>
      <c r="B11" s="242"/>
      <c r="C11" s="242"/>
      <c r="D11" s="242"/>
      <c r="E11" s="101">
        <v>12920.762000000001</v>
      </c>
      <c r="F11" s="107">
        <v>25772.276000000002</v>
      </c>
      <c r="G11" s="166">
        <v>8256.74</v>
      </c>
      <c r="H11" s="101">
        <v>1134.001</v>
      </c>
      <c r="I11" s="107">
        <v>3770.886</v>
      </c>
      <c r="J11" s="107">
        <v>2484.625</v>
      </c>
      <c r="K11" s="102">
        <v>867.22799999999995</v>
      </c>
      <c r="L11" s="101">
        <v>413.50099999999998</v>
      </c>
      <c r="M11" s="107">
        <v>961.67700000000002</v>
      </c>
      <c r="N11" s="102">
        <v>1455.6759999999999</v>
      </c>
      <c r="O11" s="138">
        <f>N11/M11*100-100</f>
        <v>51.368494827265295</v>
      </c>
      <c r="P11" s="168">
        <f t="shared" si="1"/>
        <v>252.03687536426759</v>
      </c>
    </row>
    <row r="12" spans="1:17" x14ac:dyDescent="0.25">
      <c r="A12" s="275" t="s">
        <v>113</v>
      </c>
      <c r="B12" s="242"/>
      <c r="C12" s="242"/>
      <c r="D12" s="242"/>
      <c r="E12" s="101">
        <v>408679.16700000002</v>
      </c>
      <c r="F12" s="107">
        <v>388321.18300000002</v>
      </c>
      <c r="G12" s="166">
        <v>408354.64500000002</v>
      </c>
      <c r="H12" s="101">
        <v>89482.49</v>
      </c>
      <c r="I12" s="107">
        <v>101973.2</v>
      </c>
      <c r="J12" s="107">
        <v>106980.88499999999</v>
      </c>
      <c r="K12" s="102">
        <v>109918.07</v>
      </c>
      <c r="L12" s="101">
        <v>27625.383999999998</v>
      </c>
      <c r="M12" s="107">
        <v>29760.056</v>
      </c>
      <c r="N12" s="102">
        <v>27346.971000000001</v>
      </c>
      <c r="O12" s="138">
        <f t="shared" si="0"/>
        <v>-8.1084692851384403</v>
      </c>
      <c r="P12" s="168">
        <f t="shared" si="1"/>
        <v>-1.0078158551569629</v>
      </c>
    </row>
    <row r="13" spans="1:17" x14ac:dyDescent="0.25">
      <c r="A13" s="293" t="s">
        <v>114</v>
      </c>
      <c r="B13" s="294"/>
      <c r="C13" s="294"/>
      <c r="D13" s="294"/>
      <c r="E13" s="209">
        <v>0</v>
      </c>
      <c r="F13" s="172">
        <v>0</v>
      </c>
      <c r="G13" s="173">
        <v>0</v>
      </c>
      <c r="H13" s="209">
        <v>0</v>
      </c>
      <c r="I13" s="172">
        <v>0</v>
      </c>
      <c r="J13" s="172">
        <v>0</v>
      </c>
      <c r="K13" s="173">
        <v>0</v>
      </c>
      <c r="L13" s="209">
        <v>0</v>
      </c>
      <c r="M13" s="172">
        <v>0</v>
      </c>
      <c r="N13" s="173">
        <v>0</v>
      </c>
      <c r="O13" s="210">
        <v>0</v>
      </c>
      <c r="P13" s="211">
        <v>0</v>
      </c>
    </row>
    <row r="14" spans="1:17" x14ac:dyDescent="0.25">
      <c r="A14" s="281" t="s">
        <v>138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3"/>
    </row>
    <row r="15" spans="1:17" x14ac:dyDescent="0.25">
      <c r="A15" s="275" t="s">
        <v>115</v>
      </c>
      <c r="B15" s="242" t="s">
        <v>115</v>
      </c>
      <c r="C15" s="242" t="s">
        <v>115</v>
      </c>
      <c r="D15" s="242" t="s">
        <v>115</v>
      </c>
      <c r="E15" s="103">
        <v>239875.72099999999</v>
      </c>
      <c r="F15" s="136">
        <v>237965.95399999997</v>
      </c>
      <c r="G15" s="105">
        <v>255627.30199999997</v>
      </c>
      <c r="H15" s="103">
        <v>53637.506999999998</v>
      </c>
      <c r="I15" s="136">
        <v>65784.440999999992</v>
      </c>
      <c r="J15" s="136">
        <v>67169.990999999995</v>
      </c>
      <c r="K15" s="105">
        <v>69035.362999999998</v>
      </c>
      <c r="L15" s="103">
        <v>14767.799000000001</v>
      </c>
      <c r="M15" s="136">
        <v>17520.181</v>
      </c>
      <c r="N15" s="105">
        <v>17430.298999999999</v>
      </c>
      <c r="O15" s="212">
        <f>N15/M15*100-100</f>
        <v>-0.51301981412179032</v>
      </c>
      <c r="P15" s="213">
        <f>N15/L15*100-100</f>
        <v>18.029091538962575</v>
      </c>
      <c r="Q15" s="41"/>
    </row>
    <row r="16" spans="1:17" x14ac:dyDescent="0.25">
      <c r="A16" s="275" t="s">
        <v>116</v>
      </c>
      <c r="B16" s="242" t="s">
        <v>116</v>
      </c>
      <c r="C16" s="242" t="s">
        <v>116</v>
      </c>
      <c r="D16" s="242" t="s">
        <v>116</v>
      </c>
      <c r="E16" s="101">
        <v>95104.338000000003</v>
      </c>
      <c r="F16" s="107">
        <v>94592.524999999994</v>
      </c>
      <c r="G16" s="102">
        <v>93039.895000000004</v>
      </c>
      <c r="H16" s="101">
        <v>22704.764999999999</v>
      </c>
      <c r="I16" s="107">
        <v>22506.003000000001</v>
      </c>
      <c r="J16" s="107">
        <v>24199.998000000003</v>
      </c>
      <c r="K16" s="102">
        <v>23629.129000000001</v>
      </c>
      <c r="L16" s="101">
        <v>8379.7829999999994</v>
      </c>
      <c r="M16" s="107">
        <v>8470.4560000000001</v>
      </c>
      <c r="N16" s="102">
        <v>4783.1719999999996</v>
      </c>
      <c r="O16" s="212">
        <f t="shared" ref="O16:O36" si="2">N16/M16*100-100</f>
        <v>-43.531115680194787</v>
      </c>
      <c r="P16" s="213">
        <f t="shared" ref="P16:P34" si="3">N16/L16*100-100</f>
        <v>-42.920097095593043</v>
      </c>
      <c r="Q16" s="41"/>
    </row>
    <row r="17" spans="1:17" x14ac:dyDescent="0.25">
      <c r="A17" s="275" t="s">
        <v>118</v>
      </c>
      <c r="B17" s="242" t="s">
        <v>118</v>
      </c>
      <c r="C17" s="242" t="s">
        <v>118</v>
      </c>
      <c r="D17" s="242" t="s">
        <v>118</v>
      </c>
      <c r="E17" s="101">
        <v>67542.263999999996</v>
      </c>
      <c r="F17" s="107">
        <v>52436.512000000002</v>
      </c>
      <c r="G17" s="102">
        <v>53839.130000000005</v>
      </c>
      <c r="H17" s="101">
        <v>12462.300999999999</v>
      </c>
      <c r="I17" s="107">
        <v>12699.975</v>
      </c>
      <c r="J17" s="107">
        <v>13041.066000000003</v>
      </c>
      <c r="K17" s="102">
        <v>15635.788</v>
      </c>
      <c r="L17" s="101">
        <v>4346.4740000000002</v>
      </c>
      <c r="M17" s="107">
        <v>3321.3249999999998</v>
      </c>
      <c r="N17" s="102">
        <v>4815.152</v>
      </c>
      <c r="O17" s="212">
        <f t="shared" si="2"/>
        <v>44.976839062723485</v>
      </c>
      <c r="P17" s="213">
        <f t="shared" si="3"/>
        <v>10.782947280945422</v>
      </c>
      <c r="Q17" s="41"/>
    </row>
    <row r="18" spans="1:17" x14ac:dyDescent="0.25">
      <c r="A18" s="275" t="s">
        <v>151</v>
      </c>
      <c r="B18" s="242" t="s">
        <v>151</v>
      </c>
      <c r="C18" s="242" t="s">
        <v>151</v>
      </c>
      <c r="D18" s="242" t="s">
        <v>151</v>
      </c>
      <c r="E18" s="101">
        <v>92621.391999999993</v>
      </c>
      <c r="F18" s="107">
        <v>100313.81600000001</v>
      </c>
      <c r="G18" s="102">
        <v>92866.915000000008</v>
      </c>
      <c r="H18" s="101">
        <v>21502.77</v>
      </c>
      <c r="I18" s="107">
        <v>18159.307000000001</v>
      </c>
      <c r="J18" s="107">
        <v>24883.592000000001</v>
      </c>
      <c r="K18" s="102">
        <v>28321.245999999999</v>
      </c>
      <c r="L18" s="101">
        <v>6606.4449999999997</v>
      </c>
      <c r="M18" s="107">
        <v>5680.2669999999998</v>
      </c>
      <c r="N18" s="102">
        <v>3149.6120000000001</v>
      </c>
      <c r="O18" s="212">
        <f t="shared" si="2"/>
        <v>-44.551690968047794</v>
      </c>
      <c r="P18" s="213">
        <f t="shared" si="3"/>
        <v>-52.325161262978796</v>
      </c>
      <c r="Q18" s="41"/>
    </row>
    <row r="19" spans="1:17" x14ac:dyDescent="0.25">
      <c r="A19" s="275" t="s">
        <v>152</v>
      </c>
      <c r="B19" s="242" t="s">
        <v>152</v>
      </c>
      <c r="C19" s="242" t="s">
        <v>152</v>
      </c>
      <c r="D19" s="242" t="s">
        <v>152</v>
      </c>
      <c r="E19" s="101">
        <v>107062.569</v>
      </c>
      <c r="F19" s="107">
        <v>81607.384000000005</v>
      </c>
      <c r="G19" s="102">
        <v>84772.032000000007</v>
      </c>
      <c r="H19" s="101">
        <v>16930.611000000001</v>
      </c>
      <c r="I19" s="107">
        <v>15440.039000000001</v>
      </c>
      <c r="J19" s="107">
        <v>22120.006000000001</v>
      </c>
      <c r="K19" s="102">
        <v>30281.375999999997</v>
      </c>
      <c r="L19" s="101">
        <v>5151.9660000000003</v>
      </c>
      <c r="M19" s="107">
        <v>8257.2929999999997</v>
      </c>
      <c r="N19" s="102">
        <v>5988.08</v>
      </c>
      <c r="O19" s="212">
        <f t="shared" si="2"/>
        <v>-27.481318635538301</v>
      </c>
      <c r="P19" s="213">
        <f t="shared" si="3"/>
        <v>16.229027908957463</v>
      </c>
      <c r="Q19" s="41"/>
    </row>
    <row r="20" spans="1:17" x14ac:dyDescent="0.25">
      <c r="A20" s="275" t="s">
        <v>153</v>
      </c>
      <c r="B20" s="242" t="s">
        <v>153</v>
      </c>
      <c r="C20" s="242" t="s">
        <v>153</v>
      </c>
      <c r="D20" s="242" t="s">
        <v>153</v>
      </c>
      <c r="E20" s="101">
        <v>20285.032999999999</v>
      </c>
      <c r="F20" s="107">
        <v>33544.126000000004</v>
      </c>
      <c r="G20" s="102">
        <v>45888.370999999999</v>
      </c>
      <c r="H20" s="101">
        <v>7707.5740000000005</v>
      </c>
      <c r="I20" s="107">
        <v>9224.9190000000017</v>
      </c>
      <c r="J20" s="107">
        <v>12326.789000000001</v>
      </c>
      <c r="K20" s="102">
        <v>16629.089</v>
      </c>
      <c r="L20" s="101">
        <v>1599.7840000000001</v>
      </c>
      <c r="M20" s="107">
        <v>5045.6819999999998</v>
      </c>
      <c r="N20" s="102">
        <v>2814.7669999999998</v>
      </c>
      <c r="O20" s="212">
        <f t="shared" si="2"/>
        <v>-44.214340103082208</v>
      </c>
      <c r="P20" s="213">
        <f t="shared" si="3"/>
        <v>75.946690303190906</v>
      </c>
      <c r="Q20" s="41"/>
    </row>
    <row r="21" spans="1:17" x14ac:dyDescent="0.25">
      <c r="A21" s="275" t="s">
        <v>154</v>
      </c>
      <c r="B21" s="242" t="s">
        <v>154</v>
      </c>
      <c r="C21" s="242" t="s">
        <v>154</v>
      </c>
      <c r="D21" s="242" t="s">
        <v>154</v>
      </c>
      <c r="E21" s="101">
        <v>13997.513999999999</v>
      </c>
      <c r="F21" s="107">
        <v>10407.440999999999</v>
      </c>
      <c r="G21" s="102">
        <v>12325.245000000001</v>
      </c>
      <c r="H21" s="101">
        <v>3087.2520000000004</v>
      </c>
      <c r="I21" s="107">
        <v>2442.6639999999998</v>
      </c>
      <c r="J21" s="107">
        <v>2835.107</v>
      </c>
      <c r="K21" s="102">
        <v>3960.2219999999998</v>
      </c>
      <c r="L21" s="101">
        <v>1468.787</v>
      </c>
      <c r="M21" s="107">
        <v>661.38199999999995</v>
      </c>
      <c r="N21" s="102">
        <v>1212.152</v>
      </c>
      <c r="O21" s="212">
        <f t="shared" si="2"/>
        <v>83.275625886401514</v>
      </c>
      <c r="P21" s="213">
        <f t="shared" si="3"/>
        <v>-17.472581116254432</v>
      </c>
      <c r="Q21" s="41"/>
    </row>
    <row r="22" spans="1:17" x14ac:dyDescent="0.25">
      <c r="A22" s="275" t="s">
        <v>122</v>
      </c>
      <c r="B22" s="242" t="s">
        <v>122</v>
      </c>
      <c r="C22" s="242" t="s">
        <v>122</v>
      </c>
      <c r="D22" s="242" t="s">
        <v>122</v>
      </c>
      <c r="E22" s="101">
        <v>44648.698999999993</v>
      </c>
      <c r="F22" s="107">
        <v>38474.22</v>
      </c>
      <c r="G22" s="102">
        <v>39987.258000000002</v>
      </c>
      <c r="H22" s="101">
        <v>5610.9359999999997</v>
      </c>
      <c r="I22" s="107">
        <v>12659.510000000002</v>
      </c>
      <c r="J22" s="107">
        <v>10946.851000000001</v>
      </c>
      <c r="K22" s="102">
        <v>10769.960999999999</v>
      </c>
      <c r="L22" s="101">
        <v>1288.1220000000001</v>
      </c>
      <c r="M22" s="107">
        <v>2609.4180000000001</v>
      </c>
      <c r="N22" s="102">
        <v>1671.806</v>
      </c>
      <c r="O22" s="212">
        <f t="shared" si="2"/>
        <v>-35.931843805783515</v>
      </c>
      <c r="P22" s="213">
        <f t="shared" si="3"/>
        <v>29.786309060787715</v>
      </c>
      <c r="Q22" s="41"/>
    </row>
    <row r="23" spans="1:17" x14ac:dyDescent="0.25">
      <c r="A23" s="275" t="s">
        <v>155</v>
      </c>
      <c r="B23" s="242" t="s">
        <v>155</v>
      </c>
      <c r="C23" s="242" t="s">
        <v>155</v>
      </c>
      <c r="D23" s="242" t="s">
        <v>155</v>
      </c>
      <c r="E23" s="101">
        <v>19466.467000000001</v>
      </c>
      <c r="F23" s="107">
        <v>7475.6570000000002</v>
      </c>
      <c r="G23" s="102">
        <v>7022.027000000001</v>
      </c>
      <c r="H23" s="101">
        <v>1603.9180000000001</v>
      </c>
      <c r="I23" s="107">
        <v>1862.289</v>
      </c>
      <c r="J23" s="107">
        <v>1378.6640000000002</v>
      </c>
      <c r="K23" s="102">
        <v>2177.1559999999999</v>
      </c>
      <c r="L23" s="101">
        <v>392.87</v>
      </c>
      <c r="M23" s="107">
        <v>529.46500000000003</v>
      </c>
      <c r="N23" s="102">
        <v>533.37699999999995</v>
      </c>
      <c r="O23" s="212">
        <f t="shared" si="2"/>
        <v>0.73885903695239108</v>
      </c>
      <c r="P23" s="213">
        <f t="shared" si="3"/>
        <v>35.764247715529308</v>
      </c>
      <c r="Q23" s="41"/>
    </row>
    <row r="24" spans="1:17" x14ac:dyDescent="0.25">
      <c r="A24" s="275" t="s">
        <v>156</v>
      </c>
      <c r="B24" s="242" t="s">
        <v>156</v>
      </c>
      <c r="C24" s="242" t="s">
        <v>156</v>
      </c>
      <c r="D24" s="242" t="s">
        <v>156</v>
      </c>
      <c r="E24" s="101">
        <v>2282.0429999999997</v>
      </c>
      <c r="F24" s="107">
        <v>1137.4689999999998</v>
      </c>
      <c r="G24" s="102">
        <v>849.87300000000005</v>
      </c>
      <c r="H24" s="101">
        <v>104.845</v>
      </c>
      <c r="I24" s="107">
        <v>133.524</v>
      </c>
      <c r="J24" s="107">
        <v>163.57499999999999</v>
      </c>
      <c r="K24" s="102">
        <v>447.92900000000003</v>
      </c>
      <c r="L24" s="101">
        <v>0</v>
      </c>
      <c r="M24" s="107">
        <v>21.745000000000001</v>
      </c>
      <c r="N24" s="102">
        <v>41.360999999999997</v>
      </c>
      <c r="O24" s="212">
        <f t="shared" si="2"/>
        <v>90.209243504253834</v>
      </c>
      <c r="P24" s="213" t="e">
        <f t="shared" si="3"/>
        <v>#DIV/0!</v>
      </c>
      <c r="Q24" s="41"/>
    </row>
    <row r="25" spans="1:17" x14ac:dyDescent="0.25">
      <c r="A25" s="290" t="s">
        <v>123</v>
      </c>
      <c r="B25" s="291" t="s">
        <v>123</v>
      </c>
      <c r="C25" s="291" t="s">
        <v>123</v>
      </c>
      <c r="D25" s="291" t="s">
        <v>123</v>
      </c>
      <c r="E25" s="101">
        <v>130711.22</v>
      </c>
      <c r="F25" s="107">
        <v>149179.79700000002</v>
      </c>
      <c r="G25" s="102">
        <v>173563.25599999999</v>
      </c>
      <c r="H25" s="107">
        <v>32490.445000000003</v>
      </c>
      <c r="I25" s="107">
        <v>45982.252999999997</v>
      </c>
      <c r="J25" s="107">
        <v>53038.046000000002</v>
      </c>
      <c r="K25" s="102">
        <v>42052.512000000002</v>
      </c>
      <c r="L25" s="107">
        <v>17695.219000000001</v>
      </c>
      <c r="M25" s="107">
        <v>15356.94</v>
      </c>
      <c r="N25" s="102">
        <v>13831.689</v>
      </c>
      <c r="O25" s="212">
        <f>N25/M25*100-100</f>
        <v>-9.9319981715107417</v>
      </c>
      <c r="P25" s="213">
        <f>N25/L25*100-100</f>
        <v>-21.833750687120641</v>
      </c>
      <c r="Q25" s="41"/>
    </row>
    <row r="26" spans="1:17" x14ac:dyDescent="0.25">
      <c r="A26" s="290" t="s">
        <v>157</v>
      </c>
      <c r="B26" s="291" t="s">
        <v>157</v>
      </c>
      <c r="C26" s="291" t="s">
        <v>157</v>
      </c>
      <c r="D26" s="291" t="s">
        <v>157</v>
      </c>
      <c r="E26" s="101">
        <v>24274.183000000005</v>
      </c>
      <c r="F26" s="107">
        <v>21892.591</v>
      </c>
      <c r="G26" s="102">
        <v>26839.017</v>
      </c>
      <c r="H26" s="107">
        <v>5196.75</v>
      </c>
      <c r="I26" s="107">
        <v>7683.5359999999991</v>
      </c>
      <c r="J26" s="107">
        <v>5462.5529999999999</v>
      </c>
      <c r="K26" s="102">
        <v>8496.1779999999999</v>
      </c>
      <c r="L26" s="107">
        <v>1821.8879999999999</v>
      </c>
      <c r="M26" s="107">
        <v>2790.7620000000002</v>
      </c>
      <c r="N26" s="102">
        <v>2163.5709999999999</v>
      </c>
      <c r="O26" s="212">
        <f t="shared" si="2"/>
        <v>-22.473826144974026</v>
      </c>
      <c r="P26" s="213">
        <f t="shared" si="3"/>
        <v>18.754336161169078</v>
      </c>
      <c r="Q26" s="41"/>
    </row>
    <row r="27" spans="1:17" x14ac:dyDescent="0.25">
      <c r="A27" s="290" t="s">
        <v>158</v>
      </c>
      <c r="B27" s="291" t="s">
        <v>158</v>
      </c>
      <c r="C27" s="291" t="s">
        <v>158</v>
      </c>
      <c r="D27" s="292" t="s">
        <v>158</v>
      </c>
      <c r="E27" s="101">
        <v>3160.982</v>
      </c>
      <c r="F27" s="107">
        <v>2433.1689999999999</v>
      </c>
      <c r="G27" s="102">
        <v>5731.5419999999995</v>
      </c>
      <c r="H27" s="101">
        <v>2069.4949999999999</v>
      </c>
      <c r="I27" s="107">
        <v>1307.575</v>
      </c>
      <c r="J27" s="107">
        <v>855.98</v>
      </c>
      <c r="K27" s="102">
        <v>1498.492</v>
      </c>
      <c r="L27" s="107">
        <v>639.47500000000002</v>
      </c>
      <c r="M27" s="107">
        <v>687.30600000000004</v>
      </c>
      <c r="N27" s="102">
        <v>194.745</v>
      </c>
      <c r="O27" s="212">
        <f t="shared" si="2"/>
        <v>-71.665459053172825</v>
      </c>
      <c r="P27" s="213">
        <f t="shared" si="3"/>
        <v>-69.546112045036949</v>
      </c>
      <c r="Q27" s="41"/>
    </row>
    <row r="28" spans="1:17" x14ac:dyDescent="0.25">
      <c r="A28" s="290" t="s">
        <v>159</v>
      </c>
      <c r="B28" s="291" t="s">
        <v>159</v>
      </c>
      <c r="C28" s="291" t="s">
        <v>159</v>
      </c>
      <c r="D28" s="292" t="s">
        <v>159</v>
      </c>
      <c r="E28" s="101">
        <v>3996.317</v>
      </c>
      <c r="F28" s="107">
        <v>3337.5990000000002</v>
      </c>
      <c r="G28" s="102">
        <v>4843.0840000000007</v>
      </c>
      <c r="H28" s="101">
        <v>661.56899999999996</v>
      </c>
      <c r="I28" s="107">
        <v>1332.492</v>
      </c>
      <c r="J28" s="107">
        <v>1062.6590000000001</v>
      </c>
      <c r="K28" s="102">
        <v>1786.364</v>
      </c>
      <c r="L28" s="107">
        <v>100.968</v>
      </c>
      <c r="M28" s="107">
        <v>358.40300000000002</v>
      </c>
      <c r="N28" s="102">
        <v>0</v>
      </c>
      <c r="O28" s="212">
        <f t="shared" si="2"/>
        <v>-100</v>
      </c>
      <c r="P28" s="213">
        <f t="shared" si="3"/>
        <v>-100</v>
      </c>
      <c r="Q28" s="41"/>
    </row>
    <row r="29" spans="1:17" x14ac:dyDescent="0.25">
      <c r="A29" s="290" t="s">
        <v>176</v>
      </c>
      <c r="B29" s="291" t="s">
        <v>160</v>
      </c>
      <c r="C29" s="291" t="s">
        <v>160</v>
      </c>
      <c r="D29" s="292" t="s">
        <v>160</v>
      </c>
      <c r="E29" s="101">
        <v>1437.135</v>
      </c>
      <c r="F29" s="107">
        <v>17088.466</v>
      </c>
      <c r="G29" s="102">
        <v>18106.014999999999</v>
      </c>
      <c r="H29" s="101">
        <v>7056.3250000000007</v>
      </c>
      <c r="I29" s="107">
        <v>2973.7530000000002</v>
      </c>
      <c r="J29" s="107">
        <v>3132.87</v>
      </c>
      <c r="K29" s="102">
        <v>4943.067</v>
      </c>
      <c r="L29" s="107">
        <v>2475.1979999999999</v>
      </c>
      <c r="M29" s="107">
        <v>881.94899999999996</v>
      </c>
      <c r="N29" s="102">
        <v>819.96199999999999</v>
      </c>
      <c r="O29" s="212">
        <f t="shared" si="2"/>
        <v>-7.028410939861601</v>
      </c>
      <c r="P29" s="213">
        <f t="shared" si="3"/>
        <v>-66.872872392430821</v>
      </c>
      <c r="Q29" s="41"/>
    </row>
    <row r="30" spans="1:17" x14ac:dyDescent="0.25">
      <c r="A30" s="290" t="s">
        <v>161</v>
      </c>
      <c r="B30" s="291" t="s">
        <v>161</v>
      </c>
      <c r="C30" s="291" t="s">
        <v>161</v>
      </c>
      <c r="D30" s="292" t="s">
        <v>161</v>
      </c>
      <c r="E30" s="101">
        <v>822.96500000000003</v>
      </c>
      <c r="F30" s="107">
        <v>664.173</v>
      </c>
      <c r="G30" s="102">
        <v>346.40800000000002</v>
      </c>
      <c r="H30" s="101">
        <v>72.036000000000001</v>
      </c>
      <c r="I30" s="107">
        <v>10.836</v>
      </c>
      <c r="J30" s="107">
        <v>120.256</v>
      </c>
      <c r="K30" s="102">
        <v>143.28</v>
      </c>
      <c r="L30" s="107">
        <v>69.912999999999997</v>
      </c>
      <c r="M30" s="107">
        <v>257.98</v>
      </c>
      <c r="N30" s="102">
        <v>5.7830000000000004</v>
      </c>
      <c r="O30" s="212">
        <f t="shared" si="2"/>
        <v>-97.758353360725636</v>
      </c>
      <c r="P30" s="213">
        <f t="shared" si="3"/>
        <v>-91.728290875802784</v>
      </c>
      <c r="Q30" s="41"/>
    </row>
    <row r="31" spans="1:17" x14ac:dyDescent="0.25">
      <c r="A31" s="290" t="s">
        <v>162</v>
      </c>
      <c r="B31" s="291" t="s">
        <v>162</v>
      </c>
      <c r="C31" s="291" t="s">
        <v>162</v>
      </c>
      <c r="D31" s="292" t="s">
        <v>162</v>
      </c>
      <c r="E31" s="101">
        <v>2247.9870000000001</v>
      </c>
      <c r="F31" s="107">
        <v>186.72199999999998</v>
      </c>
      <c r="G31" s="102">
        <v>488.89</v>
      </c>
      <c r="H31" s="101">
        <v>2.5339999999999998</v>
      </c>
      <c r="I31" s="107">
        <v>102.10499999999999</v>
      </c>
      <c r="J31" s="107">
        <v>145.82400000000001</v>
      </c>
      <c r="K31" s="102">
        <v>238.42699999999999</v>
      </c>
      <c r="L31" s="107">
        <v>2.5339999999999998</v>
      </c>
      <c r="M31" s="107">
        <v>15.567</v>
      </c>
      <c r="N31" s="102">
        <v>4.4749999999999996</v>
      </c>
      <c r="O31" s="212">
        <f t="shared" si="2"/>
        <v>-71.253292220723324</v>
      </c>
      <c r="P31" s="213">
        <f t="shared" si="3"/>
        <v>76.598263614838203</v>
      </c>
      <c r="Q31" s="41"/>
    </row>
    <row r="32" spans="1:17" x14ac:dyDescent="0.25">
      <c r="A32" s="290" t="s">
        <v>163</v>
      </c>
      <c r="B32" s="291" t="s">
        <v>163</v>
      </c>
      <c r="C32" s="291" t="s">
        <v>163</v>
      </c>
      <c r="D32" s="292" t="s">
        <v>163</v>
      </c>
      <c r="E32" s="101">
        <v>4931.933</v>
      </c>
      <c r="F32" s="107">
        <v>1371.2199999999998</v>
      </c>
      <c r="G32" s="102">
        <v>2432.5149999999999</v>
      </c>
      <c r="H32" s="101">
        <v>564.02299999999991</v>
      </c>
      <c r="I32" s="107">
        <v>670.16200000000003</v>
      </c>
      <c r="J32" s="107">
        <v>915.303</v>
      </c>
      <c r="K32" s="102">
        <v>283.02699999999999</v>
      </c>
      <c r="L32" s="107">
        <v>115.29600000000001</v>
      </c>
      <c r="M32" s="107">
        <v>326.59800000000001</v>
      </c>
      <c r="N32" s="102">
        <v>103.848</v>
      </c>
      <c r="O32" s="212">
        <f t="shared" si="2"/>
        <v>-68.203112082743928</v>
      </c>
      <c r="P32" s="213">
        <f t="shared" si="3"/>
        <v>-9.9292256452955883</v>
      </c>
      <c r="Q32" s="41"/>
    </row>
    <row r="33" spans="1:65" x14ac:dyDescent="0.25">
      <c r="A33" s="290" t="s">
        <v>164</v>
      </c>
      <c r="B33" s="291" t="s">
        <v>164</v>
      </c>
      <c r="C33" s="291" t="s">
        <v>164</v>
      </c>
      <c r="D33" s="292" t="s">
        <v>164</v>
      </c>
      <c r="E33" s="101">
        <v>4560.3179999999993</v>
      </c>
      <c r="F33" s="107">
        <v>11893.936</v>
      </c>
      <c r="G33" s="102">
        <v>3408.4009999999998</v>
      </c>
      <c r="H33" s="101">
        <v>662.53500000000008</v>
      </c>
      <c r="I33" s="107">
        <v>809.11</v>
      </c>
      <c r="J33" s="107">
        <v>722.92</v>
      </c>
      <c r="K33" s="102">
        <v>1213.836</v>
      </c>
      <c r="L33" s="107">
        <v>370.90300000000002</v>
      </c>
      <c r="M33" s="107">
        <v>719.94200000000001</v>
      </c>
      <c r="N33" s="102">
        <v>156.59399999999999</v>
      </c>
      <c r="O33" s="212">
        <f t="shared" si="2"/>
        <v>-78.249081175983619</v>
      </c>
      <c r="P33" s="213">
        <f t="shared" si="3"/>
        <v>-57.780336098656527</v>
      </c>
      <c r="Q33" s="41"/>
    </row>
    <row r="34" spans="1:65" x14ac:dyDescent="0.25">
      <c r="A34" s="290" t="s">
        <v>125</v>
      </c>
      <c r="B34" s="291" t="s">
        <v>125</v>
      </c>
      <c r="C34" s="291" t="s">
        <v>125</v>
      </c>
      <c r="D34" s="292" t="s">
        <v>125</v>
      </c>
      <c r="E34" s="101">
        <v>19976.083999999999</v>
      </c>
      <c r="F34" s="107">
        <v>34994.646999999997</v>
      </c>
      <c r="G34" s="102">
        <v>17466.121999999999</v>
      </c>
      <c r="H34" s="101">
        <v>2891.44</v>
      </c>
      <c r="I34" s="107">
        <v>5867.2479999999996</v>
      </c>
      <c r="J34" s="107">
        <v>5601.1929999999993</v>
      </c>
      <c r="K34" s="102">
        <v>3106.241</v>
      </c>
      <c r="L34" s="107">
        <v>892.69299999999998</v>
      </c>
      <c r="M34" s="107">
        <v>1302.6300000000001</v>
      </c>
      <c r="N34" s="102">
        <v>2097.105</v>
      </c>
      <c r="O34" s="212">
        <f t="shared" si="2"/>
        <v>60.990073927362346</v>
      </c>
      <c r="P34" s="213">
        <f t="shared" si="3"/>
        <v>134.91894749930827</v>
      </c>
      <c r="Q34" s="41"/>
    </row>
    <row r="35" spans="1:65" x14ac:dyDescent="0.25">
      <c r="A35" s="290"/>
      <c r="B35" s="291"/>
      <c r="C35" s="291"/>
      <c r="D35" s="292"/>
      <c r="E35" s="167"/>
      <c r="F35" s="165"/>
      <c r="G35" s="166"/>
      <c r="H35" s="167"/>
      <c r="I35" s="165"/>
      <c r="J35" s="165"/>
      <c r="K35" s="166"/>
      <c r="L35" s="167"/>
      <c r="M35" s="165"/>
      <c r="N35" s="166"/>
      <c r="O35" s="212"/>
      <c r="P35" s="147"/>
      <c r="R35" s="41"/>
    </row>
    <row r="36" spans="1:65" x14ac:dyDescent="0.25">
      <c r="A36" s="182" t="s">
        <v>147</v>
      </c>
      <c r="B36" s="183"/>
      <c r="C36" s="183"/>
      <c r="D36" s="184"/>
      <c r="E36" s="171">
        <f t="shared" ref="E36:N36" si="4">SUM(E15:E35)</f>
        <v>899005.16399999976</v>
      </c>
      <c r="F36" s="169">
        <f t="shared" si="4"/>
        <v>900997.42399999988</v>
      </c>
      <c r="G36" s="170">
        <f t="shared" si="4"/>
        <v>939443.29800000007</v>
      </c>
      <c r="H36" s="171">
        <f t="shared" si="4"/>
        <v>197019.63100000002</v>
      </c>
      <c r="I36" s="169">
        <f t="shared" si="4"/>
        <v>227651.74099999998</v>
      </c>
      <c r="J36" s="169">
        <f t="shared" si="4"/>
        <v>250123.24300000005</v>
      </c>
      <c r="K36" s="170">
        <f t="shared" si="4"/>
        <v>264648.68300000002</v>
      </c>
      <c r="L36" s="171">
        <f t="shared" si="4"/>
        <v>68186.117000000013</v>
      </c>
      <c r="M36" s="169">
        <f t="shared" si="4"/>
        <v>74815.290999999983</v>
      </c>
      <c r="N36" s="170">
        <f t="shared" si="4"/>
        <v>61817.55</v>
      </c>
      <c r="O36" s="214">
        <f t="shared" si="2"/>
        <v>-17.373107591067168</v>
      </c>
      <c r="P36" s="191">
        <f>N36/L36*100-100</f>
        <v>-9.339976054069794</v>
      </c>
    </row>
    <row r="37" spans="1:65" s="8" customFormat="1" ht="12.75" x14ac:dyDescent="0.2">
      <c r="A37" s="113">
        <v>1</v>
      </c>
      <c r="B37" s="322" t="s">
        <v>148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115"/>
      <c r="P37" s="115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1:65" s="8" customFormat="1" ht="12.75" customHeight="1" x14ac:dyDescent="0.2">
      <c r="A38" s="113">
        <v>2</v>
      </c>
      <c r="B38" s="270" t="s">
        <v>39</v>
      </c>
      <c r="C38" s="270"/>
      <c r="D38" s="270"/>
      <c r="E38" s="270"/>
      <c r="F38" s="270"/>
      <c r="G38" s="116"/>
      <c r="H38" s="116"/>
      <c r="I38" s="116"/>
      <c r="J38" s="116"/>
      <c r="K38" s="116"/>
      <c r="L38" s="116"/>
      <c r="M38" s="116"/>
      <c r="N38" s="115"/>
      <c r="O38" s="115"/>
      <c r="P38" s="115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</row>
    <row r="39" spans="1:65" s="8" customFormat="1" ht="12.75" x14ac:dyDescent="0.2">
      <c r="A39" s="117" t="s">
        <v>40</v>
      </c>
      <c r="B39" s="116"/>
      <c r="C39" s="116"/>
      <c r="D39" s="116"/>
      <c r="E39" s="118"/>
      <c r="F39" s="116"/>
      <c r="G39" s="116"/>
      <c r="H39" s="116"/>
      <c r="I39" s="116"/>
      <c r="J39" s="116"/>
      <c r="K39" s="116"/>
      <c r="L39" s="116"/>
      <c r="M39" s="116"/>
      <c r="N39" s="115"/>
      <c r="O39" s="115"/>
      <c r="P39" s="115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1:65" s="8" customFormat="1" ht="12.75" x14ac:dyDescent="0.2">
      <c r="A40" s="116" t="s">
        <v>171</v>
      </c>
      <c r="B40" s="119" t="s">
        <v>170</v>
      </c>
      <c r="C40" s="120"/>
      <c r="D40" s="121"/>
      <c r="E40" s="120"/>
      <c r="F40" s="122"/>
      <c r="G40" s="119"/>
      <c r="H40" s="123"/>
      <c r="I40" s="123"/>
      <c r="J40" s="123"/>
      <c r="K40" s="123"/>
      <c r="L40" s="123"/>
      <c r="M40" s="123"/>
      <c r="N40" s="115"/>
      <c r="O40" s="115"/>
      <c r="P40" s="115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</row>
    <row r="41" spans="1:65" s="8" customFormat="1" ht="12.75" x14ac:dyDescent="0.2">
      <c r="A41" s="124">
        <v>0</v>
      </c>
      <c r="B41" s="119" t="s">
        <v>185</v>
      </c>
      <c r="C41" s="120"/>
      <c r="D41" s="121"/>
      <c r="E41" s="120"/>
      <c r="F41" s="122"/>
      <c r="G41" s="119"/>
      <c r="H41" s="123"/>
      <c r="I41" s="123"/>
      <c r="J41" s="123"/>
      <c r="K41" s="123"/>
      <c r="L41" s="123"/>
      <c r="M41" s="123"/>
      <c r="N41" s="115"/>
      <c r="O41" s="115"/>
      <c r="P41" s="11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</row>
    <row r="42" spans="1:65" s="8" customFormat="1" ht="12.75" x14ac:dyDescent="0.2">
      <c r="A42" s="269" t="s">
        <v>41</v>
      </c>
      <c r="B42" s="269"/>
      <c r="C42" s="120" t="s">
        <v>42</v>
      </c>
      <c r="D42" s="121"/>
      <c r="E42" s="120"/>
      <c r="F42" s="122"/>
      <c r="G42" s="119"/>
      <c r="H42" s="123"/>
      <c r="I42" s="121"/>
      <c r="J42" s="123"/>
      <c r="K42" s="123"/>
      <c r="L42" s="123"/>
      <c r="M42" s="123"/>
      <c r="N42" s="115"/>
      <c r="O42" s="115"/>
      <c r="P42" s="11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</row>
    <row r="43" spans="1:65" s="8" customFormat="1" ht="12.75" x14ac:dyDescent="0.2">
      <c r="A43" s="115"/>
      <c r="B43" s="116"/>
      <c r="C43" s="116" t="s">
        <v>43</v>
      </c>
      <c r="D43" s="116"/>
      <c r="E43" s="116"/>
      <c r="F43" s="116"/>
      <c r="G43" s="116"/>
      <c r="H43" s="123"/>
      <c r="I43" s="126"/>
      <c r="J43" s="123"/>
      <c r="K43" s="123"/>
      <c r="L43" s="123"/>
      <c r="M43" s="123"/>
      <c r="N43" s="115"/>
      <c r="O43" s="115"/>
      <c r="P43" s="115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</row>
    <row r="44" spans="1:65" s="8" customFormat="1" ht="12.75" x14ac:dyDescent="0.2">
      <c r="A44" s="9"/>
      <c r="B44" s="9"/>
      <c r="C44" s="9"/>
      <c r="D44" s="9"/>
      <c r="E44" s="10"/>
      <c r="F44" s="9"/>
      <c r="G44" s="9"/>
      <c r="H44" s="9"/>
      <c r="I44" s="9"/>
      <c r="J44" s="9"/>
      <c r="K44" s="9"/>
      <c r="L44" s="9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</sheetData>
  <mergeCells count="44">
    <mergeCell ref="A10:D10"/>
    <mergeCell ref="A2:B2"/>
    <mergeCell ref="C2:P2"/>
    <mergeCell ref="C3:K3"/>
    <mergeCell ref="A4:D6"/>
    <mergeCell ref="E4:G5"/>
    <mergeCell ref="H4:K4"/>
    <mergeCell ref="L4:N4"/>
    <mergeCell ref="O4:P4"/>
    <mergeCell ref="H5:K5"/>
    <mergeCell ref="M5:N5"/>
    <mergeCell ref="O5:O6"/>
    <mergeCell ref="P5:P6"/>
    <mergeCell ref="A7:P7"/>
    <mergeCell ref="A8:D8"/>
    <mergeCell ref="A9:D9"/>
    <mergeCell ref="A32:D32"/>
    <mergeCell ref="A26:D26"/>
    <mergeCell ref="A24:D24"/>
    <mergeCell ref="B37:N37"/>
    <mergeCell ref="A11:D11"/>
    <mergeCell ref="A12:D12"/>
    <mergeCell ref="A13:D13"/>
    <mergeCell ref="A14:P14"/>
    <mergeCell ref="A25:D25"/>
    <mergeCell ref="A20:D20"/>
    <mergeCell ref="A21:D21"/>
    <mergeCell ref="A22:D22"/>
    <mergeCell ref="A23:D23"/>
    <mergeCell ref="A27:D27"/>
    <mergeCell ref="A28:D28"/>
    <mergeCell ref="A29:D29"/>
    <mergeCell ref="A30:D30"/>
    <mergeCell ref="A31:D31"/>
    <mergeCell ref="A15:D15"/>
    <mergeCell ref="A16:D16"/>
    <mergeCell ref="A17:D17"/>
    <mergeCell ref="A18:D18"/>
    <mergeCell ref="A19:D19"/>
    <mergeCell ref="A33:D33"/>
    <mergeCell ref="A34:D34"/>
    <mergeCell ref="A35:D35"/>
    <mergeCell ref="B38:F38"/>
    <mergeCell ref="A42:B4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Table1</vt:lpstr>
      <vt:lpstr>table2</vt:lpstr>
      <vt:lpstr>Table3</vt:lpstr>
      <vt:lpstr>table4</vt:lpstr>
      <vt:lpstr>table5</vt:lpstr>
      <vt:lpstr>Table6</vt:lpstr>
      <vt:lpstr>Table7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Toese Uelese</cp:lastModifiedBy>
  <dcterms:created xsi:type="dcterms:W3CDTF">2019-03-26T08:09:34Z</dcterms:created>
  <dcterms:modified xsi:type="dcterms:W3CDTF">2019-04-15T01:39:14Z</dcterms:modified>
</cp:coreProperties>
</file>